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activeTab="6"/>
  </bookViews>
  <sheets>
    <sheet name="naslovna" sheetId="18" r:id="rId1"/>
    <sheet name="programi" sheetId="3" r:id="rId2"/>
    <sheet name="Medicina bez PDV" sheetId="16" r:id="rId3"/>
    <sheet name="PDV Medicina i wellness " sheetId="21" r:id="rId4"/>
    <sheet name="Laboratorij 2023" sheetId="20" r:id="rId5"/>
    <sheet name="smještaj" sheetId="8" r:id="rId6"/>
    <sheet name="hrana i pice i veseraj" sheetId="15" r:id="rId7"/>
  </sheets>
  <definedNames>
    <definedName name="_Toc62033099" localSheetId="5">smještaj!$B$34</definedName>
    <definedName name="_xlnm.Print_Area" localSheetId="6">'hrana i pice i veseraj'!#REF!</definedName>
    <definedName name="_xlnm.Print_Area" localSheetId="1">programi!$A$3:$C$42,programi!$G$27</definedName>
    <definedName name="_xlnm.Print_Area" localSheetId="5">smještaj!#REF!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"/>
  <c r="D8"/>
  <c r="D9"/>
  <c r="D10"/>
  <c r="D11"/>
  <c r="D12"/>
  <c r="D13"/>
  <c r="D14"/>
  <c r="D15"/>
  <c r="D16"/>
  <c r="D17"/>
  <c r="D18"/>
  <c r="D19"/>
  <c r="D20"/>
  <c r="D21"/>
  <c r="D22"/>
  <c r="D23"/>
  <c r="D6"/>
  <c r="F239"/>
  <c r="F238"/>
  <c r="F237"/>
  <c r="F236"/>
  <c r="F168"/>
  <c r="F143"/>
  <c r="F137"/>
  <c r="F134"/>
  <c r="D184" i="21"/>
  <c r="D185"/>
  <c r="C13" i="8"/>
  <c r="D233" i="16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32"/>
  <c r="D120"/>
  <c r="D122"/>
  <c r="D123"/>
  <c r="D124"/>
  <c r="D125"/>
  <c r="D126"/>
  <c r="D127"/>
  <c r="D128"/>
  <c r="D130"/>
  <c r="D131"/>
  <c r="D133"/>
  <c r="D134"/>
  <c r="D135"/>
  <c r="D136"/>
  <c r="D137"/>
  <c r="D138"/>
  <c r="D139"/>
  <c r="D141"/>
  <c r="D142"/>
  <c r="D143"/>
  <c r="D144"/>
  <c r="D146"/>
  <c r="D147"/>
  <c r="D148"/>
  <c r="D149"/>
  <c r="D151"/>
  <c r="D152"/>
  <c r="D153"/>
  <c r="D154"/>
  <c r="D155"/>
  <c r="D156"/>
  <c r="D157"/>
  <c r="D158"/>
  <c r="D160"/>
  <c r="D161"/>
  <c r="D162"/>
  <c r="D163"/>
  <c r="D164"/>
  <c r="D165"/>
  <c r="D166"/>
  <c r="D167"/>
  <c r="D168"/>
  <c r="D169"/>
  <c r="D170"/>
  <c r="D171"/>
  <c r="D173"/>
  <c r="D174"/>
  <c r="D175"/>
  <c r="D176"/>
  <c r="D177"/>
  <c r="D178"/>
  <c r="D181"/>
  <c r="D182"/>
  <c r="D183"/>
  <c r="D184"/>
  <c r="D185"/>
  <c r="D186"/>
  <c r="D187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9"/>
  <c r="D220"/>
  <c r="D221"/>
  <c r="D222"/>
  <c r="D223"/>
  <c r="D224"/>
  <c r="D225"/>
  <c r="D226"/>
  <c r="D227"/>
  <c r="D228"/>
  <c r="D229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00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55"/>
  <c r="D48"/>
  <c r="D49"/>
  <c r="D50"/>
  <c r="D51"/>
  <c r="D52"/>
  <c r="D47"/>
  <c r="D40"/>
  <c r="D41"/>
  <c r="D42"/>
  <c r="D43"/>
  <c r="D44"/>
  <c r="D32"/>
  <c r="D33"/>
  <c r="D34"/>
  <c r="D35"/>
  <c r="D36"/>
  <c r="D37"/>
  <c r="D38"/>
  <c r="D39"/>
  <c r="D31"/>
  <c r="D37" i="21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2"/>
  <c r="D83"/>
  <c r="D84"/>
  <c r="D85"/>
  <c r="D86"/>
  <c r="D87"/>
  <c r="D88"/>
  <c r="D89"/>
  <c r="D36"/>
  <c r="D5"/>
  <c r="B91" i="3"/>
  <c r="B94"/>
  <c r="B97"/>
  <c r="B88"/>
  <c r="B29" l="1"/>
  <c r="B30"/>
  <c r="B38"/>
  <c r="B39"/>
  <c r="B43"/>
  <c r="B46"/>
  <c r="B52"/>
  <c r="B56"/>
  <c r="B59"/>
  <c r="B63"/>
  <c r="B66"/>
  <c r="B70"/>
  <c r="B73"/>
  <c r="B76"/>
  <c r="B79"/>
  <c r="B82"/>
  <c r="B20"/>
  <c r="B21"/>
  <c r="B11"/>
  <c r="B10"/>
  <c r="D93" i="21"/>
  <c r="D94"/>
  <c r="D95"/>
  <c r="D96"/>
  <c r="D97"/>
  <c r="D98"/>
  <c r="D99"/>
  <c r="D100"/>
  <c r="D101"/>
  <c r="D102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8"/>
  <c r="D140"/>
  <c r="D141"/>
  <c r="D142"/>
  <c r="D143"/>
  <c r="D144"/>
  <c r="D145"/>
  <c r="D146"/>
  <c r="D147"/>
  <c r="D148"/>
  <c r="D149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21"/>
  <c r="D222"/>
  <c r="D223"/>
  <c r="D224"/>
  <c r="D226"/>
  <c r="D227"/>
  <c r="D228"/>
  <c r="D229"/>
  <c r="D230"/>
  <c r="D9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25" i="16"/>
  <c r="D26"/>
  <c r="D27"/>
  <c r="D28"/>
  <c r="E5" i="20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4"/>
  <c r="F105" i="1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5"/>
  <c r="F136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58"/>
  <c r="F59"/>
  <c r="F60"/>
  <c r="F61"/>
  <c r="F62"/>
  <c r="F63"/>
  <c r="F64"/>
  <c r="F65"/>
  <c r="F66"/>
  <c r="F67"/>
  <c r="F68"/>
  <c r="F69"/>
  <c r="F70"/>
  <c r="F71"/>
  <c r="F72"/>
  <c r="F53"/>
  <c r="F54"/>
  <c r="F55"/>
  <c r="F56"/>
  <c r="F57"/>
  <c r="F52"/>
  <c r="F35"/>
  <c r="F36"/>
  <c r="F37"/>
  <c r="F38"/>
  <c r="F39"/>
  <c r="F40"/>
  <c r="F41"/>
  <c r="F42"/>
  <c r="F43"/>
  <c r="F44"/>
  <c r="F45"/>
  <c r="F46"/>
  <c r="F47"/>
  <c r="F48"/>
  <c r="F34"/>
  <c r="F23"/>
  <c r="F24"/>
  <c r="F25"/>
  <c r="F26"/>
  <c r="F27"/>
  <c r="F28"/>
  <c r="F29"/>
  <c r="F30"/>
  <c r="F31"/>
  <c r="F13"/>
  <c r="F14"/>
  <c r="F15"/>
  <c r="F16"/>
  <c r="F17"/>
  <c r="F18"/>
  <c r="F19"/>
  <c r="F20"/>
  <c r="F21"/>
  <c r="F22"/>
  <c r="F12"/>
  <c r="F10"/>
  <c r="F11"/>
  <c r="F9"/>
  <c r="F7"/>
  <c r="F6"/>
  <c r="D75" i="8"/>
  <c r="D74"/>
  <c r="D12" l="1"/>
  <c r="D11"/>
  <c r="D7"/>
  <c r="D8"/>
  <c r="D9"/>
</calcChain>
</file>

<file path=xl/sharedStrings.xml><?xml version="1.0" encoding="utf-8"?>
<sst xmlns="http://schemas.openxmlformats.org/spreadsheetml/2006/main" count="1363" uniqueCount="999">
  <si>
    <t>Naziv</t>
  </si>
  <si>
    <t>OSNOVNI FIZIJATRIJSKI PAKET</t>
  </si>
  <si>
    <t>5/10 x grupne med. vježbe,</t>
  </si>
  <si>
    <t>5/10  elektro procedura na aparatu "compex",</t>
  </si>
  <si>
    <t>5/10 x grupne  vježbe u bazenu,</t>
  </si>
  <si>
    <t xml:space="preserve"> </t>
  </si>
  <si>
    <t>Sveobuhvatna dijagnostika ovisno o  procjeni liječnika: laboratorijski nalazi, ultrazvuk srca, EKG u mirovanju, Holter ECG, Holter RR (ABPM), ergo(spiro)metrija/ test 6 minutnog hoda (6MWT), MR. ▪ Savjetovanje nutricionista i plan prehrane za 3 mj. Liječenje ovisno o procjeni liječnika: 5 dana u tjednu do 5 rehabilitacijskih postupaka dnevno (vježbe disanja sa fizioterapeutom, u bazenu,dvorani, intervalni trening na bicikli, d-wallu, bestežinskoj traci, trening sa kineziologom i organizirane teren kure u obliku šetnje…)</t>
  </si>
  <si>
    <t>cijena sa PDV</t>
  </si>
  <si>
    <t>Pregled specijaliste interne medicine - kardiologa</t>
  </si>
  <si>
    <t>Pregled specijaliste fizikalne medicine</t>
  </si>
  <si>
    <t>Pregled specijaliste fizikalne medicine - reumatologija</t>
  </si>
  <si>
    <t>Pregled neurologa</t>
  </si>
  <si>
    <t>Pregled psihologa</t>
  </si>
  <si>
    <t>Pregled endokrinologa</t>
  </si>
  <si>
    <t>Kontrolni pregled liječnika</t>
  </si>
  <si>
    <t>Pregled i testiranje pacemaker-a</t>
  </si>
  <si>
    <t>Ekspertiza specijaliste</t>
  </si>
  <si>
    <t>Reočitanje MR /CT</t>
  </si>
  <si>
    <t>Uzorak brisa</t>
  </si>
  <si>
    <t>ZDRAVSTVENI PREGLEDI</t>
  </si>
  <si>
    <t>ANGIO SALA</t>
  </si>
  <si>
    <t xml:space="preserve">Invazivna dijagnostička koronarografija </t>
  </si>
  <si>
    <t>Perkutana koronarna intervencija (PCI)</t>
  </si>
  <si>
    <t>Bar metal stent (BMS)</t>
  </si>
  <si>
    <t>Invazivna intrakoronarna procjena stenoze (FFR)</t>
  </si>
  <si>
    <t>KARDIOVERZIJA s dnevnom bolnicom</t>
  </si>
  <si>
    <t>Dodatni (Dnevni) bolnični smještaj na kardiologiji (1/2 s kupaonicom)</t>
  </si>
  <si>
    <t>DIJAGNOSTIČKI POSTUPCI</t>
  </si>
  <si>
    <t>Elektrokardiogram (EKG)</t>
  </si>
  <si>
    <t>Ergometrija (testiranje pod opterećenjem)</t>
  </si>
  <si>
    <t>Ergospirometrija</t>
  </si>
  <si>
    <t>Spirometrija</t>
  </si>
  <si>
    <t>Telemetrija</t>
  </si>
  <si>
    <t>Echokardiografija (UTZ srca sa obojenim Dopplerom)</t>
  </si>
  <si>
    <t>Transezofazijski ultrazvuk srca (TEE)</t>
  </si>
  <si>
    <t xml:space="preserve">Holter monitoring - dinamička elektrokardiografija </t>
  </si>
  <si>
    <t>Holter monitoring - tlak</t>
  </si>
  <si>
    <t>Doppler krvnih žila ekstremiteta</t>
  </si>
  <si>
    <t>Doppler krvnih žila glave i vrata (Duplex)</t>
  </si>
  <si>
    <t>Echo stress</t>
  </si>
  <si>
    <t>Denzitometrija</t>
  </si>
  <si>
    <t>Punkcija zgloba i evakuacija sadržaja</t>
  </si>
  <si>
    <t>Punkcija zgloba, evakuacija sadržaja i aplikacija lijeka ( bez lijeka)</t>
  </si>
  <si>
    <t xml:space="preserve">Punkcija zgloba, evakuacija sadržaja i aplikacija lijeka </t>
  </si>
  <si>
    <t>Antropometrija</t>
  </si>
  <si>
    <t>Određivanje bazalnog metabolizma</t>
  </si>
  <si>
    <t>TILT TABLE test</t>
  </si>
  <si>
    <t>Ultrazvuk zglobova</t>
  </si>
  <si>
    <t>Ultrazvuk abdomena</t>
  </si>
  <si>
    <t>Ultrazvuk štitnjače</t>
  </si>
  <si>
    <t>Ultrazvuk vrata</t>
  </si>
  <si>
    <t>Ultrazvuk dojki</t>
  </si>
  <si>
    <t>Ultrazvuk 1 dojke</t>
  </si>
  <si>
    <t>Ultrazvuk dojki + citološka punkcija</t>
  </si>
  <si>
    <t>UZV pregled dojki i evakuacija ciste</t>
  </si>
  <si>
    <t>Uzv vođena citopunkcija (FNA) dojke</t>
  </si>
  <si>
    <t>Uzv vođena evakuacija ciste</t>
  </si>
  <si>
    <t>Kontrolni UZV pregled unutar 1-3mj</t>
  </si>
  <si>
    <t>UZV vođena biopsija debelom iglom; core needle biopsy (CNB) dojke</t>
  </si>
  <si>
    <t>CNB sa postavljanjem titanskog markera</t>
  </si>
  <si>
    <t>UZV vođena markacija metalnom kukicom nepalpabilne tvorbe dojke</t>
  </si>
  <si>
    <t>UZV pregled dojki i FNA  (bez citološke analize)</t>
  </si>
  <si>
    <t>PH analiza tkiva dojke</t>
  </si>
  <si>
    <t>FISH HER  minus2</t>
  </si>
  <si>
    <t xml:space="preserve">Imunohistokemija </t>
  </si>
  <si>
    <t>EEG</t>
  </si>
  <si>
    <t>EMNG donji ili gornji ekstremiteti</t>
  </si>
  <si>
    <t>EMNG donji i gornji ekstremiteti</t>
  </si>
  <si>
    <t>FIZIKALNA MEDICINA I REHABILITACIJA</t>
  </si>
  <si>
    <t>ELEKTROTERAPIJA</t>
  </si>
  <si>
    <t>Galvanizacija</t>
  </si>
  <si>
    <t>Hidrogalvanske kupke (dvostranične)</t>
  </si>
  <si>
    <t>Hidrogalvanske kupke (četverostranične)</t>
  </si>
  <si>
    <t>Ionomodulator DD</t>
  </si>
  <si>
    <t>Stereodinator IFS</t>
  </si>
  <si>
    <t>Elektrostimulacija</t>
  </si>
  <si>
    <t>TENS</t>
  </si>
  <si>
    <t>Compex</t>
  </si>
  <si>
    <t>Magentoterapija 10 min.</t>
  </si>
  <si>
    <t>Magentoterapija 30 min.</t>
  </si>
  <si>
    <t>Biomagnet</t>
  </si>
  <si>
    <t xml:space="preserve">Biomagnet x 10 -  paket </t>
  </si>
  <si>
    <t>Ultrazvuk</t>
  </si>
  <si>
    <t>Sonodinator</t>
  </si>
  <si>
    <t>Laser</t>
  </si>
  <si>
    <t>Vaccum ( 10 min. - na aparatu PHYSIOSTATION)</t>
  </si>
  <si>
    <t>Vaccum + Radio valovi  ( 20 min. - na aparatu PHYSIOSTATION)</t>
  </si>
  <si>
    <t>Oslobođeno od PDVa, prema čl. 39.,st.1.,  toč.b., Zakona o PDV-u (NN 115/16)</t>
  </si>
  <si>
    <t>TERMOTERAPIJA</t>
  </si>
  <si>
    <t>Krioterapija</t>
  </si>
  <si>
    <t>Kriomasaža</t>
  </si>
  <si>
    <t>Parafinska obloga</t>
  </si>
  <si>
    <t>Hidrokolator</t>
  </si>
  <si>
    <t>IC</t>
  </si>
  <si>
    <t>INHALACIJE</t>
  </si>
  <si>
    <t>Aerosol s morskom vodom</t>
  </si>
  <si>
    <t>Aerosol s eteričnim uljima</t>
  </si>
  <si>
    <t>MEHANOTERAPIJA</t>
  </si>
  <si>
    <t>Podvodna masaža 30'</t>
  </si>
  <si>
    <t>Kinetek</t>
  </si>
  <si>
    <t>3 T magnet 30'</t>
  </si>
  <si>
    <t>HIDROTERAPIJA</t>
  </si>
  <si>
    <t>Tople morske kupke</t>
  </si>
  <si>
    <t>Vježbe u bazenu -  fizijatrija</t>
  </si>
  <si>
    <t>MEDICINSKA GIMNASTIKA</t>
  </si>
  <si>
    <t xml:space="preserve">Podvodna masaža 30' x 5 - paket </t>
  </si>
  <si>
    <t xml:space="preserve">Udarni val </t>
  </si>
  <si>
    <t>Udarni val  x 3 - paket</t>
  </si>
  <si>
    <t>Hubbard kada 30'  x 3 paket</t>
  </si>
  <si>
    <t xml:space="preserve">Hubbard kada 30'  </t>
  </si>
  <si>
    <t>Individualne vježbe sa fizioterapeutom 30'</t>
  </si>
  <si>
    <t>Grupne vježbe</t>
  </si>
  <si>
    <t>Vježbe na balans platformi</t>
  </si>
  <si>
    <t>MANUELNE TEHNIKE</t>
  </si>
  <si>
    <t>PIR (postizometrička relaksacija)</t>
  </si>
  <si>
    <t>BOBATH TEHNIKA</t>
  </si>
  <si>
    <t>TRIGGER TRETMAN</t>
  </si>
  <si>
    <t>McKENZIE</t>
  </si>
  <si>
    <t xml:space="preserve">DNS (dinamička neurovaskularna stabilizacija) </t>
  </si>
  <si>
    <t>K-TAPING mali</t>
  </si>
  <si>
    <t>K-TAPING veliki</t>
  </si>
  <si>
    <t>MEDICINSKA TEHNOLOGIJA</t>
  </si>
  <si>
    <t>Dijagnostički pregled kralježnica</t>
  </si>
  <si>
    <t>Dijagnostički pregled ramena</t>
  </si>
  <si>
    <t>Dijagnostički pregled laktovi</t>
  </si>
  <si>
    <t>Dijagnostički pregled šake</t>
  </si>
  <si>
    <t>Ekspertiza -drugo mišljenje</t>
  </si>
  <si>
    <t>Izokinetika terapija</t>
  </si>
  <si>
    <t>Trening na antigravitacijskoj traci</t>
  </si>
  <si>
    <t>Trening na bicikl trenažeru sa virtual. stazama</t>
  </si>
  <si>
    <t>Digitalni funkcionalni trening 'D-Wall'</t>
  </si>
  <si>
    <t xml:space="preserve">Paket  D-Wall x 10 </t>
  </si>
  <si>
    <t>INJEKCIJE</t>
  </si>
  <si>
    <t>Davanje injekcije</t>
  </si>
  <si>
    <t>Mjerenje tlaka</t>
  </si>
  <si>
    <t>RADIOLOGIJA</t>
  </si>
  <si>
    <t>RTG</t>
  </si>
  <si>
    <t>RTG snimanje srca i pluća s očitanjem</t>
  </si>
  <si>
    <t>RTG snimanje cijele kralješnice s očitanjem</t>
  </si>
  <si>
    <t>RTG snimanje koštanog sustava s očitanjem</t>
  </si>
  <si>
    <t>RTG snimanje glave s očitanjem</t>
  </si>
  <si>
    <t>RTG snimanje šake (ruč. zglobova, koljena, stopala)</t>
  </si>
  <si>
    <t>SAP(radiološka obrada organa trbušne šupljine)</t>
  </si>
  <si>
    <t>Ct srca</t>
  </si>
  <si>
    <t xml:space="preserve">Ct mozga </t>
  </si>
  <si>
    <t xml:space="preserve">Ct srednjeg uha i temporalne kosti </t>
  </si>
  <si>
    <t>Ct kostiju lica</t>
  </si>
  <si>
    <t xml:space="preserve">Ct paranazalnih sinusa </t>
  </si>
  <si>
    <t xml:space="preserve">Ct orbita </t>
  </si>
  <si>
    <t>Ct mekih tkiva vrata</t>
  </si>
  <si>
    <t>Ct kralježnice (1 segment)</t>
  </si>
  <si>
    <t>Ct toraxa</t>
  </si>
  <si>
    <t xml:space="preserve">Ct toraxa i abdomena </t>
  </si>
  <si>
    <t xml:space="preserve">Ct toraxa, abdomena i zdjelice </t>
  </si>
  <si>
    <t>Ct abdomena i zdjelice</t>
  </si>
  <si>
    <t>Ct zdjelice</t>
  </si>
  <si>
    <t xml:space="preserve">Ct abdomena </t>
  </si>
  <si>
    <t>Ct calcium scoring</t>
  </si>
  <si>
    <t>Ct koronarografija</t>
  </si>
  <si>
    <t>Ct urografija (kontrast u cijeni)</t>
  </si>
  <si>
    <t>Ct angiografija krvnih žila vrata s kontrastom</t>
  </si>
  <si>
    <t>Ct angiografija cijele  aorte  s kontrastom</t>
  </si>
  <si>
    <t xml:space="preserve">Ct angiografija torakalne aorte s kontrastom </t>
  </si>
  <si>
    <t>Angiografija krvnih žila donjih ekstremiteta s kontrastom</t>
  </si>
  <si>
    <t>Ct pulmonalna angiografija s kontrastom</t>
  </si>
  <si>
    <t>Ct angiografija abdominalne aorte i zdjeličnih arterija s kontrastom</t>
  </si>
  <si>
    <t>Ct angiografija mozga s kontrastom</t>
  </si>
  <si>
    <t>Ct angiografija gornjih / donjih ekstremiteta s kontrastom</t>
  </si>
  <si>
    <t xml:space="preserve">Ct šake ili stopala </t>
  </si>
  <si>
    <t>MSCT</t>
  </si>
  <si>
    <t>Ct jednog velikog zgloba ili jednog segmenta ekstremiteta</t>
  </si>
  <si>
    <t>Kontrastno sredstvo -nema popusta</t>
  </si>
  <si>
    <t>MAGNETSKA REZONANCIJA 'MR'</t>
  </si>
  <si>
    <t>Mr srca s kontrastom</t>
  </si>
  <si>
    <t>Mr perfuzija srca</t>
  </si>
  <si>
    <t>Mr po regiji</t>
  </si>
  <si>
    <t>Mr sljedeći segment</t>
  </si>
  <si>
    <t>Mr dojki</t>
  </si>
  <si>
    <t>Mr jedne dojke</t>
  </si>
  <si>
    <t>Mr dojki (s implantatima)</t>
  </si>
  <si>
    <t>Mr angiografija</t>
  </si>
  <si>
    <t>Otkaz termina</t>
  </si>
  <si>
    <t>Kontrastno sredstvo - nema popusta</t>
  </si>
  <si>
    <t>MR srca - funkcijski</t>
  </si>
  <si>
    <t>DERMATOLOGIJA</t>
  </si>
  <si>
    <t>Lokalna infiltracijska anestezija</t>
  </si>
  <si>
    <t>Biopsija + PHD</t>
  </si>
  <si>
    <t>Mikološka analiza(kultura)</t>
  </si>
  <si>
    <t>Lapiziranje</t>
  </si>
  <si>
    <t>Previjanje</t>
  </si>
  <si>
    <t>Previjanje sa hidrokoloidnom oblogom</t>
  </si>
  <si>
    <t>Podofilin (premazivanje)</t>
  </si>
  <si>
    <t>Elektrokoagulacija jedno mjesto</t>
  </si>
  <si>
    <t>Elektrokoagulacija 2-5 mjesta</t>
  </si>
  <si>
    <t>Elektrokoagulacija 6-10 mjesta</t>
  </si>
  <si>
    <t xml:space="preserve">Ekskohleacija (1-5 kom) </t>
  </si>
  <si>
    <t xml:space="preserve">Ekskohleacija (6-10 kom) </t>
  </si>
  <si>
    <t xml:space="preserve">Ekskohleacija (više od 15 kom) </t>
  </si>
  <si>
    <t xml:space="preserve">Krioterapija jedno mjesto </t>
  </si>
  <si>
    <t>Krioterapija 2-5 mjesta</t>
  </si>
  <si>
    <t>Krioterapija 6-10 mjesta</t>
  </si>
  <si>
    <t>Trihoskopija digitalna</t>
  </si>
  <si>
    <t>Tricho test</t>
  </si>
  <si>
    <t>Dermatoskopija</t>
  </si>
  <si>
    <t xml:space="preserve">Intralezionalna terapija </t>
  </si>
  <si>
    <t xml:space="preserve">WOOD </t>
  </si>
  <si>
    <t>Biopsija ležišta nokta + PHD</t>
  </si>
  <si>
    <t>Biopsija matriksa nokta +PHD</t>
  </si>
  <si>
    <t>Uklanjanje tumora nokatnog aparata +PHD</t>
  </si>
  <si>
    <t>DERMATOLOGIJA ESTETIKA</t>
  </si>
  <si>
    <t xml:space="preserve">Profhilo skin booster 2 ml  </t>
  </si>
  <si>
    <t>Viscoderm Hydrobooster 1,1 ml</t>
  </si>
  <si>
    <t>Dermapen 4® jedan tretman</t>
  </si>
  <si>
    <t>Signature Dermapen 4® -jedan tretman</t>
  </si>
  <si>
    <t>Dermapen 4® tri tretmana</t>
  </si>
  <si>
    <t>Kemijski piling RRS®/Mesoestetic®</t>
  </si>
  <si>
    <t>PRP terapija matičnim stanicama-jedan tretman</t>
  </si>
  <si>
    <t>PRP terapija matičnim stanicama-3 tretmana</t>
  </si>
  <si>
    <t>Mezoterapija</t>
  </si>
  <si>
    <t>Dermalni filer (Belotero Shape®0,6 ml)</t>
  </si>
  <si>
    <t>Dermalni filer (Belotero® 1 ml)</t>
  </si>
  <si>
    <t>Terapija LED lampom 15 min</t>
  </si>
  <si>
    <t>Injekcijska lipoliza-podbradak</t>
  </si>
  <si>
    <t>Injekcijska lipoliza-trbuh</t>
  </si>
  <si>
    <t>Botox 1 regija lica</t>
  </si>
  <si>
    <t>Botox 2 regije lica</t>
  </si>
  <si>
    <t>Botox 3 regije lica</t>
  </si>
  <si>
    <t>ESTETSKA KIRURGIJA</t>
  </si>
  <si>
    <t xml:space="preserve">Paket radiovalovi 5 x 20 min  </t>
  </si>
  <si>
    <t>Paket 3T magnet x 5</t>
  </si>
  <si>
    <t>1 x pregled liječnika,</t>
  </si>
  <si>
    <t>REHABILITACIJSKI PAKET</t>
  </si>
  <si>
    <t>5/10 elektro terapija ( tens, D.D., IFS, UZ, magnet, galvanske struje i sl.).</t>
  </si>
  <si>
    <t xml:space="preserve">5/10 x  termo terapija( parafin,hidrokolator ili IC lampa), </t>
  </si>
  <si>
    <t>5/10 x individualne med. vježbe,</t>
  </si>
  <si>
    <t>5/10 x grupne vježe u bazenu,</t>
  </si>
  <si>
    <t>3/6 vakum + radiofrekventna terapija,</t>
  </si>
  <si>
    <t>Površinska lokalna anestezija (LMX 4% i sl) do 10mj</t>
  </si>
  <si>
    <t>Površinska lokalna anestezija (LMX 4% i sl) do 5mj.</t>
  </si>
  <si>
    <t>PREVENTIVNI PREGLEDI</t>
  </si>
  <si>
    <t>PREVENTIVNI PREGLED</t>
  </si>
  <si>
    <t>Pregled specijaliste, EKG,laboratorijske pretrage krvi i urina.</t>
  </si>
  <si>
    <t>Pregled specijaliste, EKG,laboratorijske pretrage krvi i urina i ergometrija.</t>
  </si>
  <si>
    <t>UZ štitnjače, *UZ abdomena *UZ dojki * denzitometrija * doppler perifernih žila ili žila vrata i glave *PSA (muškarci) *TSH, T3,T4 * Analiza sastava tijela -Tanita (konzultacije)</t>
  </si>
  <si>
    <t>Pregled specijaliste, EKG,laboratorijske pretrage krvi i urina i ergometrija. Dodatno 2 procedure po izboru:</t>
  </si>
  <si>
    <t>Pregled specijaliste, EKG,laboratorijske pretrage krvi i urina i ergometrija. Dodatno 3 procedure po izboru:</t>
  </si>
  <si>
    <t xml:space="preserve">PREVENTIVNI PROŠIRENI </t>
  </si>
  <si>
    <t>PREVENTIVNI PROŠIRENI EHO</t>
  </si>
  <si>
    <t>CA SCORING</t>
  </si>
  <si>
    <t>MANAGER CHECK UP</t>
  </si>
  <si>
    <t>KARDIOLOŠKA REHABILITACIJA (STAY PROGRAM)</t>
  </si>
  <si>
    <t>PREVENTIVNI ROYAL</t>
  </si>
  <si>
    <t>PREVENTIVNI EHO ROYAL</t>
  </si>
  <si>
    <t>PREVENTIVNI PROŠIRENI +2</t>
  </si>
  <si>
    <t>PREVENTIVNI PROŠIRENI +3</t>
  </si>
  <si>
    <t>PREVENTIVNI PROŠIRENI EHO +2</t>
  </si>
  <si>
    <t>Uključuje program  'Preventivni prošireni EHO 2'  i  MSCT koronarnih arterija ( Ca scoring) - procjena rizika koronarne bolesti .</t>
  </si>
  <si>
    <t>Uključuje program  'Preventivni prošireni 3' i MSCT koronarnih arterija ( Ca scoring) - procjena rizika koronarne bolesti .</t>
  </si>
  <si>
    <t>Pregled specijaliste, EKG, ergometrija, ultrazvuk srca s hemodinamskim mjerenjima, biokemijske pretrage krvi. Prema indikaciji liječnika: magnetska rezonanca srca s kontrastom / ili MSCT-om.</t>
  </si>
  <si>
    <t>Pregled specijaliste, EKG,laboratorijske pretrage krvi i urina i ergometrija plus ehokardiografija ( Ultrazvuk srca)</t>
  </si>
  <si>
    <t>Pregled specijaliste, EKG,laboratorijske pretrage krvi i urina i ergometrija, plus ehokardiografija (Ultrazvuk srca). Dodatno 2 procedure po izboru:</t>
  </si>
  <si>
    <t xml:space="preserve">MSCT koronarnih arterija ( Ca scoring) - procjena rizika koronarne bolesti. Količina kalcija u krvnim žilama srca. </t>
  </si>
  <si>
    <t>Dvotjedni progrma sa sveobuhvatnom dijagnostikom ovisno o  procjeni liječnika: laboratorijski nalazi, ultrazvuk srca, EKG u mirovanju, Holter ECG, Holter RR (ABPM), ergo(spiro)metrija/ test 6 minutnog hoda (6MWT), MR. ▪ Savjetovanje nutricionista i plan prehrane za 3 mj. Liječenje ovisno o procjeni liječnika: 5 dana u tjednu do 5 rehabilitacijskih postupaka dnevno (vježbe disanja sa fizioterapeutom, u bazenu,dvorani, intervalni trening na bicikli, d-wallu, bestežinskoj traci, trening sa kineziologom i organizirane teren kure u obliku šetnje…)</t>
  </si>
  <si>
    <t>POST COVID THALASSO</t>
  </si>
  <si>
    <t>Dvotjedni program obuhvaća: pregled liječnika, 10 x Grupne medicinske vježbe (na otvorenom ili dvorani,vježbe disanja) 10 x Grupne medicinske vježbe u bazenu sa morskom vodom, 10 x Fizikalna terapija (2 procedure), Savjetovanje nutricionista i plan prehrane za 3 mj.</t>
  </si>
  <si>
    <t>POST COVID THALASSO SOFT</t>
  </si>
  <si>
    <t xml:space="preserve">THALASSOTHERAPIA PAKET </t>
  </si>
  <si>
    <t>Krioterapija 'Game Ready'</t>
  </si>
  <si>
    <t>Krioterapija 'Cryo 6'</t>
  </si>
  <si>
    <t>Dnevno po osobi polupansion</t>
  </si>
  <si>
    <t xml:space="preserve">1/1 soba                                          </t>
  </si>
  <si>
    <t xml:space="preserve"> 1/2 soba more                                      </t>
  </si>
  <si>
    <t xml:space="preserve"> 1/2 soba park                               </t>
  </si>
  <si>
    <t>Neosiguranim osobama koje su stacionirane na Zavod za kardiologiju naplaćuje se prema DTS cjeniku HZZO-a.</t>
  </si>
  <si>
    <t xml:space="preserve">Cijena po osobi dnevno  (polupansion)  </t>
  </si>
  <si>
    <t>1/1 soba</t>
  </si>
  <si>
    <t>½ MORE</t>
  </si>
  <si>
    <t>½  PARK</t>
  </si>
  <si>
    <t>SUITE Single use</t>
  </si>
  <si>
    <t>* za noćenje - doručak   25 KN</t>
  </si>
  <si>
    <t>BORAVIŠNA PRISTOJBA</t>
  </si>
  <si>
    <t>DODACI</t>
  </si>
  <si>
    <t xml:space="preserve">                      </t>
  </si>
  <si>
    <t>ODBICI</t>
  </si>
  <si>
    <t>* za djecu do 12 godina na dodatnom ležaju  - 50%</t>
  </si>
  <si>
    <t>* za djecu do 2 godine  bez kreveta gratis, hrana a la carte</t>
  </si>
  <si>
    <t>* Za goste sa boravkom dužim od 21 dan može se odobriti popust 10% na ukupnu cijenu smještaja.</t>
  </si>
  <si>
    <t>* za  puni pansion     70 kn</t>
  </si>
  <si>
    <t>VILLA DUBRAVA SMJEŠTAJ</t>
  </si>
  <si>
    <t>CJENIK  ZA PACIJENTE NA MED. REHABILITACIJI</t>
  </si>
  <si>
    <t>Cijena po osobi dnevno</t>
  </si>
  <si>
    <t xml:space="preserve">PANSIONSKE USLUGE </t>
  </si>
  <si>
    <t>INDIVIDUALNI CJENIK   ZA PACIJENTE SA UPUTNICOM HZZOa</t>
  </si>
  <si>
    <t>½ PARK</t>
  </si>
  <si>
    <t>½ Single use</t>
  </si>
  <si>
    <t>SUITE / FIZ. - IV. kat</t>
  </si>
  <si>
    <t>VILLA DUBRAVA / FIZIJATRIJA 4. KAT SMJEŠTAJ</t>
  </si>
  <si>
    <t>01. 01. - 31. 12.</t>
  </si>
  <si>
    <t>EUROPA I /EUROPA II smještaj privatno</t>
  </si>
  <si>
    <t>AKUTNA REHAB. I SMJEŠTAJ SA/BEZ UPUTNICE</t>
  </si>
  <si>
    <t xml:space="preserve">NJEGA LICA  </t>
  </si>
  <si>
    <t>Njega područja oko očiju</t>
  </si>
  <si>
    <t xml:space="preserve">Mikrodermoabrazija </t>
  </si>
  <si>
    <t>Thalasso Clasic</t>
  </si>
  <si>
    <t>Thalasso anti age 90'</t>
  </si>
  <si>
    <t>White light lice</t>
  </si>
  <si>
    <t>YOUTH VENOM lice 60'</t>
  </si>
  <si>
    <t>UGRADNJA UMJETNIH TREPAVICA 120'</t>
  </si>
  <si>
    <t>NADPOUNA UMJ. TREPAVICA - 3 tjedna</t>
  </si>
  <si>
    <t>Lifting masaža lica 45'</t>
  </si>
  <si>
    <t>Paket 5 liftng masaža</t>
  </si>
  <si>
    <t>NJEGA TIJELA</t>
  </si>
  <si>
    <t>Peeling tijela morskom solju</t>
  </si>
  <si>
    <t>Anti age tijela</t>
  </si>
  <si>
    <t xml:space="preserve">SLIMMING </t>
  </si>
  <si>
    <t>KAVITACIJA - nekirurška liposukcija</t>
  </si>
  <si>
    <t>15min</t>
  </si>
  <si>
    <t>30min</t>
  </si>
  <si>
    <t>40min</t>
  </si>
  <si>
    <t xml:space="preserve"> Vakusak - Green Vac</t>
  </si>
  <si>
    <t>Vakusak paket 5</t>
  </si>
  <si>
    <t>Mikrodermoabrazija</t>
  </si>
  <si>
    <t>Anticelulitni tretman Ventuzama</t>
  </si>
  <si>
    <t>SOFT PACK - tretman blatom ili uljem</t>
  </si>
  <si>
    <t>CRYODERM</t>
  </si>
  <si>
    <t>IRF lifting lica 45min</t>
  </si>
  <si>
    <t>Cryoderm Lifting lica 75 min</t>
  </si>
  <si>
    <t>Cryoderm tretman tijela 75min</t>
  </si>
  <si>
    <t>Cryoderm tretman tijela 45min</t>
  </si>
  <si>
    <t>Cryoderm tretman tijela 30min</t>
  </si>
  <si>
    <t>Kakao maslac tijelo</t>
  </si>
  <si>
    <t>Antistres morsko omatanje</t>
  </si>
  <si>
    <t>Th. Luxury troaktivno omatanje</t>
  </si>
  <si>
    <t>Th.opuštanje za leđa</t>
  </si>
  <si>
    <t>Minus 2 cm</t>
  </si>
  <si>
    <t>SVIJET MASAŽA</t>
  </si>
  <si>
    <t>Klasična masaža cijelog tijela</t>
  </si>
  <si>
    <t xml:space="preserve">Djelomična-parcijalna masaža                                                                               </t>
  </si>
  <si>
    <t xml:space="preserve">Anticelulitna masaža                                                                                              </t>
  </si>
  <si>
    <t>Masaža stopala</t>
  </si>
  <si>
    <t xml:space="preserve">De-stress paket           45'                                                                                             </t>
  </si>
  <si>
    <t xml:space="preserve">Hot stone masaža- masaža vrućim kamenjem                                                        </t>
  </si>
  <si>
    <t>Mediteranska  60'</t>
  </si>
  <si>
    <t>Opatijska kamelija 45'</t>
  </si>
  <si>
    <t>Thalasso Wellness Masaža  60'</t>
  </si>
  <si>
    <t>Thalasso Wellness Ritual 90'</t>
  </si>
  <si>
    <t>Sportska masaža 45'</t>
  </si>
  <si>
    <t xml:space="preserve">Antistresna masaža </t>
  </si>
  <si>
    <t>Maderoterapija anticel paket 5 x 30'</t>
  </si>
  <si>
    <t>Maderoterapija anticel paket 5 x 45'</t>
  </si>
  <si>
    <t>Vezivno refleksan masaža 60'</t>
  </si>
  <si>
    <t>PEDIKURA</t>
  </si>
  <si>
    <t xml:space="preserve">Pedikura       60'                                                                                          </t>
  </si>
  <si>
    <t>De lux pedikura 75'</t>
  </si>
  <si>
    <t xml:space="preserve">Nanošenje laka                                                                                                            </t>
  </si>
  <si>
    <t>MANIKURA</t>
  </si>
  <si>
    <t>Manikura</t>
  </si>
  <si>
    <t xml:space="preserve">Parafinska maska za ruke                                                                                              </t>
  </si>
  <si>
    <t>Trajni lak</t>
  </si>
  <si>
    <t>Skidanje-trajni lak</t>
  </si>
  <si>
    <t>De lux manikura 75'</t>
  </si>
  <si>
    <t>DEPILACIJA</t>
  </si>
  <si>
    <t xml:space="preserve">Depilacija cijelih nogu i bikini  /prsa i leđa </t>
  </si>
  <si>
    <t>Depilacija cijelih nogu i bikini  /prsa/leđa pasta</t>
  </si>
  <si>
    <t xml:space="preserve">Depilacija bikini  /ruke/potkoljenice                                                                                                          </t>
  </si>
  <si>
    <t xml:space="preserve">Depilacija bikini  /ruke/potkoljenice     pasta                                                                                                     </t>
  </si>
  <si>
    <t>Depilacija pazuha/nausnice</t>
  </si>
  <si>
    <t xml:space="preserve">Depilacija nausnica  pasta                                                                                                      </t>
  </si>
  <si>
    <t>Depilacija pazuha pasta</t>
  </si>
  <si>
    <t xml:space="preserve">Depilacija prsa / leđa                                                                                     </t>
  </si>
  <si>
    <t>Depilacija prsa / leđa pasta</t>
  </si>
  <si>
    <t xml:space="preserve">Čupanje obrva                                                                                                                 </t>
  </si>
  <si>
    <t>Bojanje obrva i trepavica</t>
  </si>
  <si>
    <t>Depilacija vosak noge i pasta bikini</t>
  </si>
  <si>
    <t>SPA RELAX ZONA po dolasku</t>
  </si>
  <si>
    <t>BAZEN po dolasku</t>
  </si>
  <si>
    <t>Ponedjeljak-Četvrtak</t>
  </si>
  <si>
    <t>Petkom, Subotom, Nedjeljom i Praznicima</t>
  </si>
  <si>
    <t>BAZEN DJECA po dolasku</t>
  </si>
  <si>
    <t>WELLNESS KARTE</t>
  </si>
  <si>
    <t>Karta 10 dolazaka BAZEN ILI FITNESS</t>
  </si>
  <si>
    <t>Mjesečna karta FIT (bazen, fitness neograničeno)</t>
  </si>
  <si>
    <t>Mjesečna karta FIT (bazen neograničeno) djeca</t>
  </si>
  <si>
    <t>Mjesečna karta Relax (neograničeno: bazena, fitnessa, spa relax zone)</t>
  </si>
  <si>
    <t>Dnevna karta</t>
  </si>
  <si>
    <t>Poludnevna karta 9-16h (pon-čet)</t>
  </si>
  <si>
    <t>Šestomjesečna karta Gold life (bazen, spa i fitenss )</t>
  </si>
  <si>
    <t>Godišnja karta Diamond life (bazen, spa i fitness)</t>
  </si>
  <si>
    <t>Godišnja - Aktiv life (bazen)</t>
  </si>
  <si>
    <t>Godišnja Aktiv life PLUS (bazen i spa ili fitness)</t>
  </si>
  <si>
    <t>Tromjesečna Silver Life (bazen i spa ili fitness)</t>
  </si>
  <si>
    <t>Mjesecna karta Grupne vježbe 2 x tj</t>
  </si>
  <si>
    <t xml:space="preserve">Mjesečna karta Grupne vježbe 3 x tj. </t>
  </si>
  <si>
    <t>Aquagym</t>
  </si>
  <si>
    <t>Antropometrijsko mjerenje</t>
  </si>
  <si>
    <t>THALASSO WELLNESS CENTAR</t>
  </si>
  <si>
    <t>Masaža lica  /limfna drenaža lica 30'</t>
  </si>
  <si>
    <t>Ručna limfna drenaža 45' / 60'</t>
  </si>
  <si>
    <t>270/ 320,00 kn</t>
  </si>
  <si>
    <t>Paket limfna drenaža 5 x 45'</t>
  </si>
  <si>
    <t>Karta bazen  10 dolazaka-djeca</t>
  </si>
  <si>
    <t>Fitness po dolasku</t>
  </si>
  <si>
    <t>Izrada plana prehrane</t>
  </si>
  <si>
    <t>Nutricionističko savjetovanje</t>
  </si>
  <si>
    <t>Najam ogrtača / ručnik</t>
  </si>
  <si>
    <t>20/10,00 kn</t>
  </si>
  <si>
    <t>PROGRAMI SPA I MEDICAL</t>
  </si>
  <si>
    <t>LIMUNADA</t>
  </si>
  <si>
    <t>19 gr</t>
  </si>
  <si>
    <t>TOPLI NAPITCI</t>
  </si>
  <si>
    <t>ESPRESSO KAVA</t>
  </si>
  <si>
    <t>BIJELA KAVA</t>
  </si>
  <si>
    <t>MLIJEKO</t>
  </si>
  <si>
    <t>KAKAO</t>
  </si>
  <si>
    <t>HRANA</t>
  </si>
  <si>
    <t>TOAST</t>
  </si>
  <si>
    <t>ALKOHOLNA PIĆA</t>
  </si>
  <si>
    <t>VINO U BOCAMA bijelo ili crveno</t>
  </si>
  <si>
    <t>VINO</t>
  </si>
  <si>
    <t>PIVO Ožujsko</t>
  </si>
  <si>
    <t>PIVO Heineken</t>
  </si>
  <si>
    <t>BEZALKOHOLNA PIĆA</t>
  </si>
  <si>
    <t xml:space="preserve"> SOKOVI PAGO razni okusi /borovnica</t>
  </si>
  <si>
    <t>COCA-COLA/ FANTA</t>
  </si>
  <si>
    <t>MINERALNA VODA</t>
  </si>
  <si>
    <t>NEGAZIRANA MINERALNA VODA</t>
  </si>
  <si>
    <t>CEDEVITA</t>
  </si>
  <si>
    <t xml:space="preserve">LEDENI ČAJ  Jana </t>
  </si>
  <si>
    <t>JAMNICA SENSATION</t>
  </si>
  <si>
    <t>SCHWEPPES Bitter lemon</t>
  </si>
  <si>
    <t>PRIRODNI CIJEĐENI SOKOVI</t>
  </si>
  <si>
    <t>SMOOTHIES</t>
  </si>
  <si>
    <t>CAPPUCCINO/MACCHIATO mali</t>
  </si>
  <si>
    <t>CAPPUCCINO/MACCHIATO veliki</t>
  </si>
  <si>
    <t>ČAJ razni okusi</t>
  </si>
  <si>
    <t xml:space="preserve">NESCAFE  KAVA 0,2l </t>
  </si>
  <si>
    <t>SENDVIČ WELLNESS</t>
  </si>
  <si>
    <t>SENDVIČ LOSOS</t>
  </si>
  <si>
    <t>ZDRAVI KOLAČ/ KOLAČ</t>
  </si>
  <si>
    <t xml:space="preserve"> MUFFIN</t>
  </si>
  <si>
    <t>ZOBENI ČOKO KEKS</t>
  </si>
  <si>
    <t>CROISSANT /ŠTRUDLA</t>
  </si>
  <si>
    <t>SLADOLED King Double</t>
  </si>
  <si>
    <t>SLADOLED kornet/štapić</t>
  </si>
  <si>
    <t>VOĆE</t>
  </si>
  <si>
    <t>KEFIR</t>
  </si>
  <si>
    <t>SALATA – obročna</t>
  </si>
  <si>
    <t>lit</t>
  </si>
  <si>
    <t>0,10/0,20</t>
  </si>
  <si>
    <t>0,25/0,50</t>
  </si>
  <si>
    <t>kom</t>
  </si>
  <si>
    <t>6,00/12,00</t>
  </si>
  <si>
    <t>14,00/18,00</t>
  </si>
  <si>
    <t>8,00 /12,00</t>
  </si>
  <si>
    <t>10,00/11,00</t>
  </si>
  <si>
    <t>THALASSO BAR</t>
  </si>
  <si>
    <t>Drug eluting balloon (DEB)</t>
  </si>
  <si>
    <t>IVUS</t>
  </si>
  <si>
    <t>Scoring, cutting balloon</t>
  </si>
  <si>
    <t>Rotablacija</t>
  </si>
  <si>
    <t>Intravaskularna litotripsija (IVL- "Shick wave")</t>
  </si>
  <si>
    <t>CJENIK HRANE I PIĆA</t>
  </si>
  <si>
    <t>VILLA DUBRAVA RESTAURANT</t>
  </si>
  <si>
    <t>APERITIVI</t>
  </si>
  <si>
    <t>AMARO 1/1</t>
  </si>
  <si>
    <t>CYNAR</t>
  </si>
  <si>
    <t>ISTRA BITTER</t>
  </si>
  <si>
    <t>VERMUTH</t>
  </si>
  <si>
    <t>PROŠEK</t>
  </si>
  <si>
    <t>JEGERMEISTER</t>
  </si>
  <si>
    <t>ŽESTOKA PIĆA</t>
  </si>
  <si>
    <t>LOZOVAČA</t>
  </si>
  <si>
    <t>TRAVARICA</t>
  </si>
  <si>
    <t>ŠLJIVOVICA</t>
  </si>
  <si>
    <t>VILJAMOVKA</t>
  </si>
  <si>
    <t>VOTKA</t>
  </si>
  <si>
    <t>VOTKA IMPORT</t>
  </si>
  <si>
    <t>PELINKOVAC</t>
  </si>
  <si>
    <t>VLAHOVAC</t>
  </si>
  <si>
    <t>RUM</t>
  </si>
  <si>
    <t>RUM BACARDI</t>
  </si>
  <si>
    <t>GIN</t>
  </si>
  <si>
    <t>BISKA</t>
  </si>
  <si>
    <t>Cinzano</t>
  </si>
  <si>
    <t>Medica</t>
  </si>
  <si>
    <t>WHISKIES</t>
  </si>
  <si>
    <t>JOHHNIE WALKER</t>
  </si>
  <si>
    <t>BALLANTINES</t>
  </si>
  <si>
    <t>COGNACS - BRANDIES</t>
  </si>
  <si>
    <t>MARTELL</t>
  </si>
  <si>
    <t>STOCK 84</t>
  </si>
  <si>
    <t>VECCHIA</t>
  </si>
  <si>
    <t>BRANDY</t>
  </si>
  <si>
    <t>LIKERI</t>
  </si>
  <si>
    <t>BAILEYS</t>
  </si>
  <si>
    <t>BIJELA VINA</t>
  </si>
  <si>
    <t>VINO U BOCAMA</t>
  </si>
  <si>
    <t>MALVAZIJA</t>
  </si>
  <si>
    <t>ŽLAHTINA</t>
  </si>
  <si>
    <t>GRAŠEVINA</t>
  </si>
  <si>
    <t>CRVENA VINA</t>
  </si>
  <si>
    <t>TERAN</t>
  </si>
  <si>
    <t>MERLOT</t>
  </si>
  <si>
    <t>KAŠTALET</t>
  </si>
  <si>
    <t>POSTUP</t>
  </si>
  <si>
    <t xml:space="preserve">Vino u boci </t>
  </si>
  <si>
    <t>PJENUŠCI</t>
  </si>
  <si>
    <t>BAKARSKA VODICA</t>
  </si>
  <si>
    <t>PIVO</t>
  </si>
  <si>
    <t>LIT</t>
  </si>
  <si>
    <t>OŽUJSKO</t>
  </si>
  <si>
    <t>UNION</t>
  </si>
  <si>
    <t>STELLA ARTOIS</t>
  </si>
  <si>
    <t>HEINEKEN</t>
  </si>
  <si>
    <t>BAVARIA BEZALK.</t>
  </si>
  <si>
    <t xml:space="preserve">BEZALKOHOLNA PIĆA </t>
  </si>
  <si>
    <t xml:space="preserve"> SOKOVI</t>
  </si>
  <si>
    <t>SOK OD BOROVNICE</t>
  </si>
  <si>
    <t xml:space="preserve">CJEĐENI SOK NARANČA </t>
  </si>
  <si>
    <t>TONIC WATER</t>
  </si>
  <si>
    <t>BITTER LEMON</t>
  </si>
  <si>
    <t>COCA-COLA/FANTA</t>
  </si>
  <si>
    <t xml:space="preserve">MINERALNA VODA </t>
  </si>
  <si>
    <t>NEGAZIRANA VODA</t>
  </si>
  <si>
    <t>LEDENI ČAJ</t>
  </si>
  <si>
    <t>KOM</t>
  </si>
  <si>
    <t>EXPRESS KAVA</t>
  </si>
  <si>
    <t>CAPUCCINO/Macchiato</t>
  </si>
  <si>
    <t>PRODUŽENI CAPUCCINO/ Macchiato</t>
  </si>
  <si>
    <t>ČAJ</t>
  </si>
  <si>
    <t>NESCAFFE</t>
  </si>
  <si>
    <t>DORUČAK</t>
  </si>
  <si>
    <t>RUČAK/VEČERA</t>
  </si>
  <si>
    <t>RUČAK/VEČ. DJECA 3-8 GOD.</t>
  </si>
  <si>
    <t xml:space="preserve">DJECA DO 3 GOD. </t>
  </si>
  <si>
    <t>GRATIS</t>
  </si>
  <si>
    <t>KOLAČI/torta komad</t>
  </si>
  <si>
    <t>MARENDA BON</t>
  </si>
  <si>
    <t>CJENIK UGRADNJE SUSTAVA TRAJNE ELEKTROSTIMULACIJE SRCA</t>
  </si>
  <si>
    <t xml:space="preserve">Jednokomorni elektrostimulator srca (VVI) </t>
  </si>
  <si>
    <t xml:space="preserve">Ugradivi snimač srčanog ritma – loop recorder </t>
  </si>
  <si>
    <t xml:space="preserve"> Dvokomorni elektrostimulator srca (DDD) </t>
  </si>
  <si>
    <t xml:space="preserve"> Trokomorni elektrotimulator srca – uređaj za srčanu resinhronizaciju (CRT-P) </t>
  </si>
  <si>
    <t xml:space="preserve"> Implantabilni kardioverter defibirilator (ICD)</t>
  </si>
  <si>
    <t xml:space="preserve"> Trokomorni elektrostimulator srca sa kardioverter defibrilatorom (CRT-D) </t>
  </si>
  <si>
    <t>KARDIOLOGIJA</t>
  </si>
  <si>
    <t>SMJEŠTAJ</t>
  </si>
  <si>
    <t>THALASSOTHERAPIA OPATIJA CJENIK 2022</t>
  </si>
  <si>
    <t>RINOPLASTIKA</t>
  </si>
  <si>
    <t>RINOPLASTIKA 1.</t>
  </si>
  <si>
    <t>OTOPLASTIKA, OBA UHA</t>
  </si>
  <si>
    <t>SPECIJALISTIÈKI PREGLED - ESTETSKI</t>
  </si>
  <si>
    <t>KONTROLNI PREGLED - ESTETSKI</t>
  </si>
  <si>
    <t>SAVJET SPECIJALISTA - ESTETSKI</t>
  </si>
  <si>
    <t>KONTROLA I SKIDANJE ŠAVOVA</t>
  </si>
  <si>
    <t>KOREKCIJA MALOG OŽILJKA</t>
  </si>
  <si>
    <t>KOREKCIJA SREDNJEG OŽILJKA</t>
  </si>
  <si>
    <t>KOREKCIJA VELIKOG OŽILJKA</t>
  </si>
  <si>
    <t>MALI LOKALNI REŽANJ</t>
  </si>
  <si>
    <t>OPERACIJA KARPALNOG TUNELA - LOKALNA 2</t>
  </si>
  <si>
    <t>POSTIOERATIVNA KILA, OPÆA</t>
  </si>
  <si>
    <t>POSTIOERATIVNA KILA OPÆA 2</t>
  </si>
  <si>
    <t>PREPONSKA KILA</t>
  </si>
  <si>
    <t>ŠKLJOCAJUÆI PRST</t>
  </si>
  <si>
    <t>BASALIOM 1</t>
  </si>
  <si>
    <t>BASALIOM 2</t>
  </si>
  <si>
    <t>MASTOPEKSIJA ,PODIZANJE GRUDI,OP., NOÆ 1</t>
  </si>
  <si>
    <t>MASTOPEKSIJA ,AUGMENT. ,UMECI,OP., NOÆ 1</t>
  </si>
  <si>
    <t>REDUKCIJA, SMANJIVANJE DOJKI,OP., NOÆ 2</t>
  </si>
  <si>
    <t>GINEKOMASTIJA,MUŠKE GRUDI,LIPOSU.,OPÆA 2</t>
  </si>
  <si>
    <t>KOREKCIJA VRŠKA NOSA, OPÆA 1</t>
  </si>
  <si>
    <t>KOREKCIJA VRŠKA NOSA, OPÆA 2</t>
  </si>
  <si>
    <t>RINOSEPTOPLASTIKA 2</t>
  </si>
  <si>
    <t>OTOPLASTIKA JEDNO UHO, LOKALNA 1</t>
  </si>
  <si>
    <t>OTOPLASTIKA JEDNO UHO, LOKALNA 2</t>
  </si>
  <si>
    <t>MENTOPLASTIKA, LOKALNA 2</t>
  </si>
  <si>
    <t>FIBROADENOM ESTETSKA 1</t>
  </si>
  <si>
    <t>FIBROADENOM ESTETSKA 2</t>
  </si>
  <si>
    <t>LABIOPLASTIKA 1</t>
  </si>
  <si>
    <t>POVEÆANJE GLUTEUSA, BRASIL. BUTT LIFT 2</t>
  </si>
  <si>
    <t>POVEÆANJE GRUDI, BRASIL. LIFT, OPÆA 1</t>
  </si>
  <si>
    <t>POVEÆANJE GRUDI, BRASIL. LIFT, OPÆA 2</t>
  </si>
  <si>
    <t>3/6 parcijalna medicinska masaža 20'</t>
  </si>
  <si>
    <t>Naznačene usluge su oslobođeno od PDVa, prema čl. 39.,st.1.,  toč.b., Zakona o PDV-u (NN 115/16)</t>
  </si>
  <si>
    <t>UZIMANJE UZORAKA</t>
  </si>
  <si>
    <t>uzimanje kapilarne krvi</t>
  </si>
  <si>
    <t>uzimanje venske krvi</t>
  </si>
  <si>
    <t>uzimanje i obrada urina</t>
  </si>
  <si>
    <t>uzimanje i obrada stolice</t>
  </si>
  <si>
    <t>uzimanje 24.h urina</t>
  </si>
  <si>
    <t>KKS, SE I KOAGULACIJA</t>
  </si>
  <si>
    <t>SE</t>
  </si>
  <si>
    <t>KS</t>
  </si>
  <si>
    <t>KKS</t>
  </si>
  <si>
    <t>Retikulociti</t>
  </si>
  <si>
    <t>DKS</t>
  </si>
  <si>
    <t>PV</t>
  </si>
  <si>
    <t>APTV</t>
  </si>
  <si>
    <t>Fibrinogen</t>
  </si>
  <si>
    <t>URIN I STOLICA</t>
  </si>
  <si>
    <t>Kvalitativni pregled mokraće</t>
  </si>
  <si>
    <t>Kalcij u urinu</t>
  </si>
  <si>
    <t>Fosfati u urinu</t>
  </si>
  <si>
    <t>Proteini u urinu</t>
  </si>
  <si>
    <t>Albumini u urinu</t>
  </si>
  <si>
    <t>Amilaze u urinu</t>
  </si>
  <si>
    <t>Kreatinin u urinu</t>
  </si>
  <si>
    <t>Proteini / kreatinin</t>
  </si>
  <si>
    <t>Albumini /kreatinin</t>
  </si>
  <si>
    <t>Klirens kreatinina</t>
  </si>
  <si>
    <t>Okultno krvarenje u stolici</t>
  </si>
  <si>
    <t>ENZIMI</t>
  </si>
  <si>
    <t>AST</t>
  </si>
  <si>
    <t>ALT</t>
  </si>
  <si>
    <t>GGT</t>
  </si>
  <si>
    <t>CK</t>
  </si>
  <si>
    <t>LDH</t>
  </si>
  <si>
    <t>ALP</t>
  </si>
  <si>
    <t>Amilaze</t>
  </si>
  <si>
    <t>METABOLITI</t>
  </si>
  <si>
    <t>Glukoza</t>
  </si>
  <si>
    <t>Urea</t>
  </si>
  <si>
    <t>Bilirubin ukupni</t>
  </si>
  <si>
    <t>Bilirubim direktni</t>
  </si>
  <si>
    <t>Urati</t>
  </si>
  <si>
    <t>Kreatinin s eGFR-om</t>
  </si>
  <si>
    <t>OGTT</t>
  </si>
  <si>
    <t>HbA1C</t>
  </si>
  <si>
    <t>Kolesterol</t>
  </si>
  <si>
    <t>Triacilgliceridi</t>
  </si>
  <si>
    <t>HDL kolesterol</t>
  </si>
  <si>
    <t>LDL kolesterol</t>
  </si>
  <si>
    <t>ELEKTROLITI I MINERALI</t>
  </si>
  <si>
    <t>Kalij</t>
  </si>
  <si>
    <t>Natrij</t>
  </si>
  <si>
    <t>Kloridi</t>
  </si>
  <si>
    <t>Kalcij</t>
  </si>
  <si>
    <t>Fosfati</t>
  </si>
  <si>
    <t>Magnezij</t>
  </si>
  <si>
    <t>UIBC/ TIBC</t>
  </si>
  <si>
    <t>SPECIFIČNI PROTEINI</t>
  </si>
  <si>
    <t>Ukupni proteini</t>
  </si>
  <si>
    <t>Albumini</t>
  </si>
  <si>
    <t>IgA</t>
  </si>
  <si>
    <t>IgG</t>
  </si>
  <si>
    <t>IgM</t>
  </si>
  <si>
    <t>ASO</t>
  </si>
  <si>
    <t>Anti-CCP</t>
  </si>
  <si>
    <t>Prokalcitonin</t>
  </si>
  <si>
    <t>Feritin</t>
  </si>
  <si>
    <t>CEA</t>
  </si>
  <si>
    <t>Cyfra</t>
  </si>
  <si>
    <t>hs- Troponin T</t>
  </si>
  <si>
    <t>Mioglobin</t>
  </si>
  <si>
    <t>CK-MB masa</t>
  </si>
  <si>
    <t>NT proBNP</t>
  </si>
  <si>
    <t>HORMONI I VITAMINI</t>
  </si>
  <si>
    <t>TSH</t>
  </si>
  <si>
    <t>fT3</t>
  </si>
  <si>
    <t>fT4</t>
  </si>
  <si>
    <t>25-OH vit. D</t>
  </si>
  <si>
    <t>Vitamin B12</t>
  </si>
  <si>
    <t>Folati</t>
  </si>
  <si>
    <t>Antitjela protiv virusa SARS - Cov-2</t>
  </si>
  <si>
    <t>C3 fragment komplementa</t>
  </si>
  <si>
    <t>C4 fragment komplementa</t>
  </si>
  <si>
    <t>CRP</t>
  </si>
  <si>
    <t>500-800,00 kn</t>
  </si>
  <si>
    <t>JOVENA - REGENERATIVNA PLATFORMA:</t>
  </si>
  <si>
    <t>BQUAD 2 TRETMANA</t>
  </si>
  <si>
    <t>Medcontour ruke 45 min</t>
  </si>
  <si>
    <t>Medcontour noge 90 min</t>
  </si>
  <si>
    <t>Medcontour trbuh 60 min</t>
  </si>
  <si>
    <t>Medcontour Visage Face lifting 60 min</t>
  </si>
  <si>
    <t>Medcontour ruke paket</t>
  </si>
  <si>
    <t>Medcontour noge/trbuh paket</t>
  </si>
  <si>
    <t>Medcontour trbuh i noge (i 5 treninga s kin) paket</t>
  </si>
  <si>
    <t>Medcontour Visage Face lifting paket -6 tretmana</t>
  </si>
  <si>
    <t>Antiage savjetovanje 1</t>
  </si>
  <si>
    <t>Antiage savjetovanje 2</t>
  </si>
  <si>
    <t>Dermapen Coverrecover</t>
  </si>
  <si>
    <t>Dermapen Kitbright</t>
  </si>
  <si>
    <t>Dermapen Problematic</t>
  </si>
  <si>
    <t>1 EUR = 7,53450 KN</t>
  </si>
  <si>
    <t>66,36 / 106,17 EUR</t>
  </si>
  <si>
    <t>2,65 / 1,32 EUR</t>
  </si>
  <si>
    <t>35,83 / 42,47 EUR</t>
  </si>
  <si>
    <t>1,85 / 2,38 EUR</t>
  </si>
  <si>
    <t>1,06 / 1,59 EUR</t>
  </si>
  <si>
    <t>1,32 / 1,45 EUR</t>
  </si>
  <si>
    <t>3700/5000,00 kn</t>
  </si>
  <si>
    <t>2200/3000,00 kn</t>
  </si>
  <si>
    <t>Trihoskopija drugo mišljenje (Fotofinder)Samo uz prethodnu digitalnu trihoskopiju</t>
  </si>
  <si>
    <t xml:space="preserve">Puni pansion - uvećana cijena. </t>
  </si>
  <si>
    <t>Noćenje i doručak -  umanjena cijana.</t>
  </si>
  <si>
    <t xml:space="preserve">Doplata za pacijente AUVA za 1/1 sobu </t>
  </si>
  <si>
    <t>BIOKEMIJSKI LABORATORIJ</t>
  </si>
  <si>
    <t>D-dimeri</t>
  </si>
  <si>
    <t>Lipoprotein (a)</t>
  </si>
  <si>
    <t>Anti Tg</t>
  </si>
  <si>
    <t>Tireoglobulin Tg</t>
  </si>
  <si>
    <t>PSA ukupni (tPSA)</t>
  </si>
  <si>
    <t>PSA slobodni (fPSA)</t>
  </si>
  <si>
    <t>AFP (alfa fetoprotein)</t>
  </si>
  <si>
    <t>C-peptid</t>
  </si>
  <si>
    <t>Inzulin</t>
  </si>
  <si>
    <t>iPTH</t>
  </si>
  <si>
    <t>Kortizol ukupni</t>
  </si>
  <si>
    <t>Estradiol</t>
  </si>
  <si>
    <t>Progesteron</t>
  </si>
  <si>
    <t>Prolaktin</t>
  </si>
  <si>
    <t>Testosteron</t>
  </si>
  <si>
    <t>DHEA-S (dehidro epi androsteron)</t>
  </si>
  <si>
    <t>SHBG (globulin koji veže spolne hormone)</t>
  </si>
  <si>
    <t>LH (luteotropni hormon)</t>
  </si>
  <si>
    <t>FSH (folikulostimulirajući hormon)</t>
  </si>
  <si>
    <t>291,99 / 398,16 EUR</t>
  </si>
  <si>
    <t>92,91 / 159,27 EUR</t>
  </si>
  <si>
    <t>700,00/1200,00 kn</t>
  </si>
  <si>
    <t>92,91/ 132,72 EUR</t>
  </si>
  <si>
    <t>700/ 1000,00 kn</t>
  </si>
  <si>
    <t>Kave bez kofeina imaju istu cijenu.</t>
  </si>
  <si>
    <t>Davanje injekcije kardio</t>
  </si>
  <si>
    <t>Blokada sa lijekom fizikal</t>
  </si>
  <si>
    <t>Beauty Elegance (njega lica, piling sa masažom, manikura i wellness sadržaji)</t>
  </si>
  <si>
    <t>Body and Spirit Relax (njega lica,hot stone masaža,de lux spa pedikura i wellness sadržaji)</t>
  </si>
  <si>
    <t>Luxury užitak za dvoje(kupka za dvoje,masaže tijela,lica,stopala, voće i šampanjac)</t>
  </si>
  <si>
    <t>Spa Detox(saune i piling, masaža leđa ili ventuze, tretman tijela za detoks, 2 x vakusak)</t>
  </si>
  <si>
    <t>PCI "ad hoc" koronarografija i PCI (1 DES)</t>
  </si>
  <si>
    <t>PCI elektivna (1 DES)</t>
  </si>
  <si>
    <t>Drug eluting stent ( DES)  (kada više stentova: 1 DES = 2 200 kn)</t>
  </si>
  <si>
    <t>Blefaroplazma JOVENA</t>
  </si>
  <si>
    <t>Ksantelazme JOVENA</t>
  </si>
  <si>
    <t>Površinske i benigne nepravilnosti JOVENA</t>
  </si>
  <si>
    <t>* za djecu do 12 godina na dodatnom ležaju  - 50%, * za djecu do 2 godine  bez kreveta gratis, hrana a la carte</t>
  </si>
  <si>
    <t xml:space="preserve">Odjevno rublje  </t>
  </si>
  <si>
    <t>Odjevno rublje II. (ručnik, kratka majica, kratke hlače, dječja majica ili hlače )</t>
  </si>
  <si>
    <t>Odjevno rublje - III. ( spavaćica, pidžama, suknja, haljina, majica, košulja, hlace, ogrtač, trenerka)</t>
  </si>
  <si>
    <t>Odjevno rublje IV. (hlače na crtu, haljina delikatna, jakna )</t>
  </si>
  <si>
    <t>Medcontour noge i trbuh</t>
  </si>
  <si>
    <t>POWER PACK</t>
  </si>
  <si>
    <t>35g</t>
  </si>
  <si>
    <t>50g</t>
  </si>
  <si>
    <t>54% cocconut protein bar</t>
  </si>
  <si>
    <t xml:space="preserve">Powerlayer bar  </t>
  </si>
  <si>
    <t>45g</t>
  </si>
  <si>
    <t>INDIVIDUALNI CJENIK   2023.</t>
  </si>
  <si>
    <t>2.01. - 23.07. / 17.08. - 27.12.</t>
  </si>
  <si>
    <t xml:space="preserve"> po osobi dnevno 01. 01. - 31. 12. 2023.</t>
  </si>
  <si>
    <t>izuzev perioda   01. 04. . - 30. 09. 2023.</t>
  </si>
  <si>
    <t>75,35 kn</t>
  </si>
  <si>
    <t>45,21 kn</t>
  </si>
  <si>
    <t>26,37 kn</t>
  </si>
  <si>
    <t xml:space="preserve">* za  puni pansion    </t>
  </si>
  <si>
    <t xml:space="preserve">* dodatni obrok       </t>
  </si>
  <si>
    <t xml:space="preserve">* dodatni doručak    </t>
  </si>
  <si>
    <t xml:space="preserve">* za noćenje - doručak  </t>
  </si>
  <si>
    <t>24.07. - 16.08. / 28.12. - 2.01.</t>
  </si>
  <si>
    <t>BEZ UPUTNICE</t>
  </si>
  <si>
    <t>Akutna rehabilitacija kardio sa smještajem</t>
  </si>
  <si>
    <t>Akutna neurološka rehabilitacija sa smještajem</t>
  </si>
  <si>
    <t>Akutna fizikalna rehabilitacija  u 1/1 sobi  </t>
  </si>
  <si>
    <t>Akutna fizikalna rehabilitacija  u 1/2 sobi  </t>
  </si>
  <si>
    <t>SA UPUTNICOM</t>
  </si>
  <si>
    <t>Akutna rehabilitacija sa smještajem -  1/2 soba D/M</t>
  </si>
  <si>
    <t>Akutna rehabilitacija sa smještajem - 1/1 soba D/M</t>
  </si>
  <si>
    <t>1.446,62 kn</t>
  </si>
  <si>
    <t>192,00 €</t>
  </si>
  <si>
    <t>245,00 €</t>
  </si>
  <si>
    <t>1.107,57 kn</t>
  </si>
  <si>
    <t>147,00 €</t>
  </si>
  <si>
    <t>Ekscizija in toto + PHD 1</t>
  </si>
  <si>
    <t>Ekscizija in toto + PHD 2</t>
  </si>
  <si>
    <t>Ekscizija in toto + PHD 3</t>
  </si>
  <si>
    <t>Ekscizija in toto + PHD 4</t>
  </si>
  <si>
    <t>Ekscizija in toto + PHD 5</t>
  </si>
  <si>
    <t>2000-2900,00</t>
  </si>
  <si>
    <t>Test 63 namirnice - vege</t>
  </si>
  <si>
    <t>Test 93 namirnice</t>
  </si>
  <si>
    <t>Test 125 namirnice</t>
  </si>
  <si>
    <t>Test 220 namirnice</t>
  </si>
  <si>
    <t>THALASSOTHERAPIA OPATIJA CJENIK 2023</t>
  </si>
  <si>
    <t>AGENCIJSKI CJENIK 2023.</t>
  </si>
  <si>
    <t xml:space="preserve">* za 1/1                   </t>
  </si>
  <si>
    <t xml:space="preserve">* dodatni doručak   </t>
  </si>
  <si>
    <t xml:space="preserve">* solo use            </t>
  </si>
  <si>
    <t xml:space="preserve">pranje, sušenje i glačanje </t>
  </si>
  <si>
    <t>cijene u eur/kom</t>
  </si>
  <si>
    <t xml:space="preserve">SUITE </t>
  </si>
  <si>
    <t>491,07 / 663,61 EUR</t>
  </si>
  <si>
    <t>Nutrilipo programpraćenje nutricionista i nutrilipo paket</t>
  </si>
  <si>
    <t>PDV je uključen.</t>
  </si>
  <si>
    <t>2023 eur</t>
  </si>
  <si>
    <t>2022 eur</t>
  </si>
  <si>
    <t>2,65 €</t>
  </si>
  <si>
    <t>20,00 kn</t>
  </si>
  <si>
    <t>1,99 €</t>
  </si>
  <si>
    <t>15,00 kn</t>
  </si>
  <si>
    <t>6,64 €</t>
  </si>
  <si>
    <t>50,00 kn</t>
  </si>
  <si>
    <t>14,60 €</t>
  </si>
  <si>
    <t>110,00 kn</t>
  </si>
  <si>
    <t>7,96 €</t>
  </si>
  <si>
    <t>60,00 kn</t>
  </si>
  <si>
    <t>5,31 €</t>
  </si>
  <si>
    <t>40,00 kn</t>
  </si>
  <si>
    <t>19,91 €</t>
  </si>
  <si>
    <t>150,00 kn</t>
  </si>
  <si>
    <t>3,98 €</t>
  </si>
  <si>
    <t>30,00 kn</t>
  </si>
  <si>
    <t>13,27 €</t>
  </si>
  <si>
    <t>100,00 kn</t>
  </si>
  <si>
    <t>3,32 €</t>
  </si>
  <si>
    <t>25,00 kn</t>
  </si>
  <si>
    <t>Željezo</t>
  </si>
  <si>
    <t>4,65 €</t>
  </si>
  <si>
    <t>35,00 kn</t>
  </si>
  <si>
    <t>10,62 €</t>
  </si>
  <si>
    <t>80,00 kn</t>
  </si>
  <si>
    <t>RF</t>
  </si>
  <si>
    <t>33,18 €</t>
  </si>
  <si>
    <t>250,00 kn</t>
  </si>
  <si>
    <t>26,54 €</t>
  </si>
  <si>
    <t>200,00 kn</t>
  </si>
  <si>
    <t>11,95 €</t>
  </si>
  <si>
    <t>90,00 kn</t>
  </si>
  <si>
    <t>Anti TPO</t>
  </si>
  <si>
    <t>17,25 €</t>
  </si>
  <si>
    <t>130,00 kn</t>
  </si>
  <si>
    <t>Ca 125 kn</t>
  </si>
  <si>
    <t>Ca 15-3 kn</t>
  </si>
  <si>
    <t>Ca 19-9 kn</t>
  </si>
  <si>
    <t>HE4 kn</t>
  </si>
  <si>
    <t>21,24 €</t>
  </si>
  <si>
    <t>160,00 kn</t>
  </si>
  <si>
    <t>39,82 €</t>
  </si>
  <si>
    <t>300,00 kn</t>
  </si>
  <si>
    <t>Digoksin</t>
  </si>
  <si>
    <t>15,93 €</t>
  </si>
  <si>
    <t>120,00 kn</t>
  </si>
  <si>
    <t>29,20 €</t>
  </si>
  <si>
    <t>220,00 kn</t>
  </si>
  <si>
    <t>23,89 €</t>
  </si>
  <si>
    <t>180,00 kn</t>
  </si>
  <si>
    <t>3,58 €</t>
  </si>
  <si>
    <t>27,00 kn</t>
  </si>
  <si>
    <t>7,03 €</t>
  </si>
  <si>
    <t>53,00 kn</t>
  </si>
  <si>
    <t>Kalprotektin</t>
  </si>
  <si>
    <t>Naznačene usluge su oslobođeno od PDVa, prema čl. 39., st.1., toč.b., Zakona o PDV-u (NN 115/16)</t>
  </si>
  <si>
    <t>TUMORSKI, KOŠTANI I SRČANI BILJEZI</t>
  </si>
  <si>
    <t>IGF-1</t>
  </si>
  <si>
    <t>hGH</t>
  </si>
  <si>
    <t>At TSHR</t>
  </si>
  <si>
    <t>hsCRP</t>
  </si>
  <si>
    <t>2022 KN</t>
  </si>
  <si>
    <t>2022 EUR</t>
  </si>
  <si>
    <t>2023 KN</t>
  </si>
  <si>
    <t>2023 EUR</t>
  </si>
  <si>
    <t xml:space="preserve">THALASSOTHERAPIA OPATIJA </t>
  </si>
  <si>
    <t>PDV je uračunat u cijenu.</t>
  </si>
  <si>
    <t xml:space="preserve">Haptoglobin </t>
  </si>
  <si>
    <t>SMJEŠTAJ cijene bez PDVa</t>
  </si>
  <si>
    <t xml:space="preserve">* Za goste sa boravkom dužim od 21 dan može se odobriti popust 10% na ukupnu cijenu smještaja. </t>
  </si>
  <si>
    <t>* PDV je uključen.</t>
  </si>
  <si>
    <t>PDV je uključen u cijenu.</t>
  </si>
  <si>
    <r>
      <rPr>
        <b/>
        <i/>
        <sz val="12"/>
        <color theme="1"/>
        <rFont val="Arial Narrow"/>
        <family val="2"/>
        <charset val="238"/>
      </rPr>
      <t>PDV je uključen</t>
    </r>
    <r>
      <rPr>
        <i/>
        <sz val="12"/>
        <color theme="1"/>
        <rFont val="Arial Narrow"/>
        <family val="2"/>
        <charset val="238"/>
      </rPr>
      <t xml:space="preserve">. </t>
    </r>
    <r>
      <rPr>
        <i/>
        <u/>
        <sz val="12"/>
        <color theme="1"/>
        <rFont val="Arial Narrow"/>
        <family val="2"/>
        <charset val="238"/>
      </rPr>
      <t>U</t>
    </r>
    <r>
      <rPr>
        <i/>
        <sz val="12"/>
        <color theme="1"/>
        <rFont val="Arial Narrow"/>
        <family val="2"/>
        <charset val="238"/>
      </rPr>
      <t xml:space="preserve">koliko se temeljem medicinske dokumentacije utvrdi da se radi o 
usluzi povezanoj s liječenjem, nadoplate se oslobađaju PDV-a prema čl. 39.,st.1.,  toč.b., 
Zakona o PDV-u (NN 115/16).
</t>
    </r>
  </si>
  <si>
    <t>2022 e</t>
  </si>
  <si>
    <t>2023 e</t>
  </si>
  <si>
    <t>OSTEOKALCIN</t>
  </si>
  <si>
    <t>B CROSSLAP</t>
  </si>
  <si>
    <t>CA 72-4</t>
  </si>
  <si>
    <t>Brzi test za otkrivanje SARS Cov-2 (RAT)</t>
  </si>
  <si>
    <t xml:space="preserve">RT PCR Covid test </t>
  </si>
  <si>
    <t xml:space="preserve">NUTRICIONIST </t>
  </si>
  <si>
    <t>TESTOVI INTOLERANCIJE NA HRANU ( Savjetovanje nutricionista i nalaz testa) bez PDVa:</t>
  </si>
  <si>
    <t>NUTRIGEN GENETSKI TEST BEZ pdva</t>
  </si>
  <si>
    <t>Pregled specijaliste interne medicine - reumatologija</t>
  </si>
  <si>
    <t>1,5/3,00 e</t>
  </si>
  <si>
    <t>2,50/ 2,80</t>
  </si>
  <si>
    <t>1,5/2,00</t>
  </si>
  <si>
    <t>Kave bez kofeina ista cijena.</t>
  </si>
  <si>
    <t>Napomena: U preventivnim pregledima laboratorijske pretrage krvi obuhvaćaju:(krvna slika i sedimentacija, šećer u krvi, kolesterol,HDL, LDL, trigliceridi, urea, kreatinin, mokraćna kiselina, bilirubin, AST,ALT, elektroliti)</t>
  </si>
  <si>
    <t>Za preventivne sistematske preglede koji se ugovaraju sa poslovnim subjektima mogu se odobavati posebni popusti do visine iznosa PDVa! Oslobođeno od PDVa, prema čl. 39.,st.1.,  toč.b., Zakona o PDV-u (NN 115/16)</t>
  </si>
  <si>
    <t>70-110 e</t>
  </si>
  <si>
    <t>95-135 e</t>
  </si>
  <si>
    <t>Avene savjetovanje 1-10</t>
  </si>
  <si>
    <t>Operacija nokta jednostrana</t>
  </si>
  <si>
    <t>Operacija nokta obostrana</t>
  </si>
  <si>
    <t>Mjesečne grupne vježbe 'osteoporoza' 2xtj.</t>
  </si>
  <si>
    <t xml:space="preserve">PNF (proprioceptivna neuromuskularna facilitacija) </t>
  </si>
  <si>
    <t xml:space="preserve">Izokinetika:Dijagnostički pregled  kuk, skočni zglob, koljena </t>
  </si>
  <si>
    <t>Korisnici fizijatrijskih programa za vrijeme trajanja programa mogu u Thalasso Wellnssu koristiti usluge: Pacijent bazen, Pacijent paket 1 i 4.</t>
  </si>
  <si>
    <t>PAKET 5 DANA 1280,00 kn (169,89 E)</t>
  </si>
  <si>
    <t>PAKET 10 DANA 1950,00 kn (258,81 E)</t>
  </si>
  <si>
    <t>PAKET 5 DANA 1660,00 kn (220,32 E)</t>
  </si>
  <si>
    <t>PAKET 10 DANA 2670,00 kn (354,37 E)</t>
  </si>
  <si>
    <t>PAKET 5 DANA 2000,00 kn (265,45 E)</t>
  </si>
  <si>
    <t>PAKET 10 DANA 3300,00 kn (437,99 E)</t>
  </si>
  <si>
    <t>PAKETI (Bez PDV-a)</t>
  </si>
  <si>
    <t>36,00 / 43,00 EUR</t>
  </si>
  <si>
    <t>2,00 / 1,00 EUR</t>
  </si>
  <si>
    <t>CORE biopsija dojke</t>
  </si>
  <si>
    <t>PAKET 10 DANA       2950,00 kn 391,53 eur</t>
  </si>
  <si>
    <t>PAKET 15 DANA       3950,00 kn 524, 26 eur</t>
  </si>
  <si>
    <t>Pregled specijaliste interne medicine</t>
  </si>
  <si>
    <t>Pregled specijaliste  - pulmologa</t>
  </si>
  <si>
    <t>Cijena: 7500,00 kn   995,42 eur</t>
  </si>
  <si>
    <t>Cijena: 3800, 00 kn 504, 35 eur</t>
  </si>
  <si>
    <t>Cijena:4000,00 kn 530,89 eur</t>
  </si>
  <si>
    <t>Cijena: 1000,00 132,72 eur</t>
  </si>
  <si>
    <t>Cijena: 2600,00 kn 345,08 eur</t>
  </si>
  <si>
    <t>Cijena: 1850,00 kn 245,54 eur</t>
  </si>
  <si>
    <t>Cijena: 1350,00 kn 180,00 eur</t>
  </si>
  <si>
    <t>Cijena:2350,00 kn 311,90 eur</t>
  </si>
  <si>
    <t>Cijena: 1600,00 kn 212,36 eur</t>
  </si>
  <si>
    <t>Cijena: 1400,00 kn 185,81 eur</t>
  </si>
  <si>
    <t>Cijena: 900,00 kn 119,45 eur</t>
  </si>
  <si>
    <t>Cijena: 600,00 kn 79,63 eur</t>
  </si>
  <si>
    <r>
      <rPr>
        <b/>
        <sz val="11"/>
        <rFont val="Arial Narrow"/>
        <family val="2"/>
        <charset val="238"/>
      </rPr>
      <t xml:space="preserve">Spa Slim </t>
    </r>
    <r>
      <rPr>
        <sz val="11"/>
        <rFont val="Arial Narrow"/>
        <family val="2"/>
        <charset val="238"/>
      </rPr>
      <t>( 2 x kavitacija ili cryoderm, 2 x tretman omatanja tijela, vakusak ili ventuze)</t>
    </r>
  </si>
  <si>
    <r>
      <rPr>
        <b/>
        <sz val="11"/>
        <rFont val="Arial Narrow"/>
        <family val="2"/>
        <charset val="238"/>
      </rPr>
      <t>Mršavljenje medicinsko 14 dana</t>
    </r>
    <r>
      <rPr>
        <sz val="11"/>
        <rFont val="Arial Narrow"/>
        <family val="2"/>
        <charset val="238"/>
      </rPr>
      <t xml:space="preserve"> (Liječnički pregled, 2 x antropometrija ,1x laboratorijski nalazi,ergometrija,4 x psihoterapija,savjeti nutricionista i plan prehrane,10x vježbanje pod nadzorom kineziol.,4 x masaže ,4 x tretmani mršavljenja,aparatom  i 2x wellness  tretmani mršavljenja. Korištenje wellness sadržaja.)</t>
    </r>
  </si>
  <si>
    <r>
      <rPr>
        <b/>
        <sz val="11"/>
        <rFont val="Arial Narrow"/>
        <family val="2"/>
        <charset val="238"/>
      </rPr>
      <t>Pacijent paket 1</t>
    </r>
    <r>
      <rPr>
        <sz val="11"/>
        <rFont val="Arial Narrow"/>
        <family val="2"/>
        <charset val="238"/>
      </rPr>
      <t>.(4 x masaža 20')</t>
    </r>
  </si>
  <si>
    <r>
      <rPr>
        <b/>
        <sz val="11"/>
        <rFont val="Arial Narrow"/>
        <family val="2"/>
        <charset val="238"/>
      </rPr>
      <t>Pacijent paket 4.</t>
    </r>
    <r>
      <rPr>
        <sz val="11"/>
        <rFont val="Arial Narrow"/>
        <family val="2"/>
        <charset val="238"/>
      </rPr>
      <t xml:space="preserve"> (  5 x vakusak -limfna drenaža)</t>
    </r>
  </si>
  <si>
    <t>SPORTSKI PREGLED 1</t>
  </si>
  <si>
    <t>SPORTSKI PREGLED 2</t>
  </si>
  <si>
    <t>SPORTSKI PREGLED 3</t>
  </si>
  <si>
    <t>SPORTSKI PREGLED 4</t>
  </si>
  <si>
    <r>
      <t>Uključuje:</t>
    </r>
    <r>
      <rPr>
        <sz val="11"/>
        <rFont val="Arial Narrow"/>
        <family val="2"/>
        <charset val="238"/>
      </rPr>
      <t xml:space="preserve"> antropometrijska mjerenja s interpretacijom, pregled specijaliste kardiologa, elektrokardiogram, biokemijske pretrage krvi i urina, određivanje laktata, ergospirometrijsko testiranje s određivanjem ventilacijskih parametara i trening zona, ultrazvuk srca s hemodinamskim mjerenjima, izokinetičko testiranje, pregled nutricioniste sa pisanim preporukama, završno mišljenje specijaliste/kardiologa.</t>
    </r>
  </si>
  <si>
    <r>
      <t xml:space="preserve">Uključuje; </t>
    </r>
    <r>
      <rPr>
        <sz val="11"/>
        <rFont val="Arial Narrow"/>
        <family val="2"/>
        <charset val="238"/>
      </rPr>
      <t>antropometrijska mjerenja s interpretacijom, pregled specijaliste kardiologa, elektrokardiogram, biokemijske pretrage krvi i urina, određivanje laktata, ergospirometrijsko testiranje s određivanjem ventilacijskih parametara i trening zona, ultrazvuk srca s hemodinamskim mjerenjima, pregled nutricioniste sa pisanim preporukama, završno mišljenje specijaliste/kardiologa</t>
    </r>
  </si>
  <si>
    <r>
      <t xml:space="preserve">Uključuje; </t>
    </r>
    <r>
      <rPr>
        <sz val="11"/>
        <rFont val="Arial Narrow"/>
        <family val="2"/>
        <charset val="238"/>
      </rPr>
      <t>antropometrijska mjerenja s interpretacijom, pregled specijaliste kardiologa, elektrokardiogram, ergospirometrijsko testiranje s određivanjem ventilacijskih parametara i trening zona, pregled nutricioniste sa pisanim preporukama, završno mišljenje specijaliste/kardiologa</t>
    </r>
  </si>
  <si>
    <r>
      <t xml:space="preserve">Uključuje; </t>
    </r>
    <r>
      <rPr>
        <sz val="11"/>
        <rFont val="Arial Narrow"/>
        <family val="2"/>
        <charset val="238"/>
      </rPr>
      <t>antropometrijska mjerenja s interpretacijom, pregled specijaliste kardiologa, elektrokardiogram, ergospirometrijsko testiranje s određivanjem ventilacijskih parametara i trening zona</t>
    </r>
  </si>
  <si>
    <t>2023 KN/EUR</t>
  </si>
  <si>
    <t>SPORTSKI PREGLEDI</t>
  </si>
  <si>
    <t>Cijena : 1100, 00 kn 146,00 eur</t>
  </si>
  <si>
    <t>Cijena : 2600, 00 kn 345,08 eur</t>
  </si>
  <si>
    <t>Cijena : 1900, 00 kn 252,17 eur</t>
  </si>
  <si>
    <t>Cijena : 3100, 00 kn 411,44 eur</t>
  </si>
  <si>
    <t>PRP terapija</t>
  </si>
  <si>
    <t xml:space="preserve">ABDOMINO PLASTIKA I LIPOSUKCIJA 1 /Opća </t>
  </si>
  <si>
    <t>ABDOMINO PLASTIKA I LIPOSUKCIJA 2/Opća</t>
  </si>
  <si>
    <t>AUGMENTACIJA  / POVEĆANJE GRUDI 2.</t>
  </si>
  <si>
    <t>BLEFAROPLASTIKA GORNJI KAPCI - LOKAL</t>
  </si>
  <si>
    <t>BLEFAROPLASTIKA I GORNJI KAPCI - LOKAL</t>
  </si>
  <si>
    <t>BLEFAROPLASTIKA DONJI KAPCI-LOKAL</t>
  </si>
  <si>
    <t>BLEFAROPLASTIKA GORNJI I DONJI KAPCI/lokal</t>
  </si>
  <si>
    <t>BLEFAROPLASTIKA GORNJI I DONJI KAPCI/OPĆA</t>
  </si>
  <si>
    <t>BLEFAROPLASTIKA  GORNJI KAPCI ILI DONJI - OPĆA ANAS.</t>
  </si>
  <si>
    <t xml:space="preserve">BRAHIOPLASTIKA  </t>
  </si>
  <si>
    <t xml:space="preserve">Dermalni filer </t>
  </si>
  <si>
    <t>FACE LIFTING 1</t>
  </si>
  <si>
    <t>GINEKOMASTIJA,MUŠKE GRUDI,LIPOSU.,LOKAL</t>
  </si>
  <si>
    <t xml:space="preserve">KIRURŠKA EKSCIZIJA </t>
  </si>
  <si>
    <t xml:space="preserve">LIPOFILING LICA </t>
  </si>
  <si>
    <t>LIPOSUKCIJA-JEDNA REGIJA,OP. AN./Noć</t>
  </si>
  <si>
    <t>OTOPLASTIKA 1 , OBA UHA</t>
  </si>
  <si>
    <t xml:space="preserve">Povećanje penisa - Elongacija </t>
  </si>
  <si>
    <t xml:space="preserve">Podebljanje penisa - Augmentacija </t>
  </si>
  <si>
    <t>Plazma roller 30' JOVENA</t>
  </si>
  <si>
    <t>95-160 e</t>
  </si>
  <si>
    <t>VEŠERAJ  2023</t>
  </si>
  <si>
    <t>290,00 / 400,00 E</t>
  </si>
  <si>
    <t>13-28,00 E</t>
  </si>
  <si>
    <t>Vježbe s kineziologom 45' 8 dolazaka 2 osobe</t>
  </si>
  <si>
    <t>Vježbe s kineziologom 45' 8 dolazaka</t>
  </si>
  <si>
    <t>Vježbe s kineziologom 45' 2 osobe</t>
  </si>
  <si>
    <t>Vježbe s kineziologom 45'</t>
  </si>
  <si>
    <t>HZZO cijene</t>
  </si>
  <si>
    <t>nema u HZZO cjeniku</t>
  </si>
  <si>
    <t>1755,16 (dnevna bolnica)/ 288,61 (stac)</t>
  </si>
  <si>
    <t>15,28 / 10,87</t>
  </si>
  <si>
    <t>2850,76 (ugradnja) / 2787,69 (zamjena)</t>
  </si>
  <si>
    <t>12679,81/ 9738,01/ 5007,76</t>
  </si>
  <si>
    <t>12679,81/ 9738,01/ 5007,77</t>
  </si>
  <si>
    <t>postupak se ne obavlja (20,34)</t>
  </si>
  <si>
    <t>26,31 + cijena lijeka</t>
  </si>
  <si>
    <t>nema DTP šifru</t>
  </si>
  <si>
    <t xml:space="preserve"> nema u cjeniku</t>
  </si>
  <si>
    <t xml:space="preserve">44,11 + 29,82 </t>
  </si>
  <si>
    <t>/</t>
  </si>
  <si>
    <t>nema DTP postupka</t>
  </si>
  <si>
    <t>1,63 6+ cijena lijeka</t>
  </si>
  <si>
    <t>RTG snimanje kralježnice s očitanjem ( parcijalno)</t>
  </si>
  <si>
    <t>63,48 + cijena kontrasta</t>
  </si>
  <si>
    <t>90,43 + cijena kontrasta</t>
  </si>
  <si>
    <t>244,69 + cijena kontrasta</t>
  </si>
  <si>
    <t>166,59 (ne obavlja se više)</t>
  </si>
  <si>
    <t>radi se u kbc-u</t>
  </si>
  <si>
    <t>nema dtp šifre</t>
  </si>
  <si>
    <t>samo privatno</t>
  </si>
  <si>
    <t>Odjevno rublje I. (potkošulja, gaće, grudnjak, šal, maramica, čarape, ...)</t>
  </si>
  <si>
    <t xml:space="preserve">Kontrolni pregled specijaliste interne medicine - kardiologa </t>
  </si>
  <si>
    <t>Kontrolni pregled specijaliste fizikalne medicine</t>
  </si>
  <si>
    <t>Kontrolni pregled specijaliste fizikalne medicine - reumatologija</t>
  </si>
  <si>
    <t>Kontrolni pregled specijaliste interne medicine - reumatologija</t>
  </si>
  <si>
    <t>Kontrolni pregled specijaliste  - pulmologa</t>
  </si>
  <si>
    <t>Kontrolni pregled specijaliste interne medicine</t>
  </si>
  <si>
    <t>Kontrolni pregled neurologa</t>
  </si>
  <si>
    <t>Kontrolni pregled psihologa</t>
  </si>
  <si>
    <t>Kontrolni pregled endokrinologa</t>
  </si>
</sst>
</file>

<file path=xl/styles.xml><?xml version="1.0" encoding="utf-8"?>
<styleSheet xmlns="http://schemas.openxmlformats.org/spreadsheetml/2006/main">
  <numFmts count="8">
    <numFmt numFmtId="6" formatCode="#,##0\ &quot;kn&quot;;[Red]\-#,##0\ &quot;kn&quot;"/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 kn&quot;"/>
    <numFmt numFmtId="165" formatCode="#,##0.00\ [$EUR]"/>
    <numFmt numFmtId="166" formatCode="_-* #,##0.00\ [$€-1]_-;\-* #,##0.00\ [$€-1]_-;_-* &quot;-&quot;??\ [$€-1]_-;_-@_-"/>
    <numFmt numFmtId="167" formatCode="_-* #,##0.00\ [$kn-41A]_-;\-* #,##0.00\ [$kn-41A]_-;_-* &quot;-&quot;??\ [$kn-41A]_-;_-@_-"/>
  </numFmts>
  <fonts count="51">
    <font>
      <sz val="10"/>
      <name val="Arial"/>
    </font>
    <font>
      <sz val="10"/>
      <name val="Tahoma"/>
      <family val="2"/>
    </font>
    <font>
      <b/>
      <sz val="10"/>
      <color indexed="9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"/>
      <family val="2"/>
      <charset val="238"/>
    </font>
    <font>
      <b/>
      <sz val="12"/>
      <color indexed="9"/>
      <name val="Tahoma"/>
      <family val="2"/>
    </font>
    <font>
      <sz val="12"/>
      <name val="Tahoma"/>
      <family val="2"/>
    </font>
    <font>
      <b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name val="Times New Roman"/>
      <family val="1"/>
      <charset val="238"/>
    </font>
    <font>
      <b/>
      <sz val="12"/>
      <color theme="0"/>
      <name val="Tahoma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ahoma"/>
      <family val="2"/>
    </font>
    <font>
      <sz val="10"/>
      <color theme="3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Tahoma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9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u/>
      <sz val="12"/>
      <color theme="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b/>
      <sz val="12"/>
      <name val="Tahoma"/>
      <family val="2"/>
    </font>
    <font>
      <b/>
      <sz val="12"/>
      <color theme="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theme="3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indexed="9"/>
      <name val="Arial Narrow"/>
      <family val="2"/>
      <charset val="238"/>
    </font>
    <font>
      <sz val="11"/>
      <color theme="1" tint="0.499984740745262"/>
      <name val="Arial Narrow"/>
      <family val="2"/>
      <charset val="238"/>
    </font>
    <font>
      <b/>
      <sz val="10"/>
      <name val="Tahoma"/>
      <family val="2"/>
    </font>
    <font>
      <b/>
      <sz val="10"/>
      <color indexed="9"/>
      <name val="Tahoma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 tint="0.499984740745262"/>
      <name val="Arial Narrow"/>
      <family val="2"/>
      <charset val="238"/>
    </font>
    <font>
      <sz val="10"/>
      <name val="Arial"/>
    </font>
    <font>
      <sz val="11"/>
      <name val="Tahoma"/>
      <family val="2"/>
    </font>
    <font>
      <sz val="11"/>
      <name val="Arial"/>
      <family val="2"/>
      <charset val="238"/>
    </font>
    <font>
      <b/>
      <sz val="11"/>
      <color theme="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theme="1" tint="0.34998626667073579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2"/>
      </top>
      <bottom/>
      <diagonal/>
    </border>
    <border>
      <left style="thin">
        <color indexed="23"/>
      </left>
      <right style="thin">
        <color theme="1" tint="0.34998626667073579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3"/>
      </left>
      <right style="thin">
        <color theme="1" tint="0.34998626667073579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thin">
        <color theme="1" tint="0.34998626667073579"/>
      </right>
      <top style="thin">
        <color indexed="22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22"/>
      </top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436">
    <xf numFmtId="0" fontId="0" fillId="0" borderId="0" xfId="0"/>
    <xf numFmtId="0" fontId="1" fillId="2" borderId="0" xfId="0" applyFont="1" applyFill="1"/>
    <xf numFmtId="0" fontId="1" fillId="2" borderId="4" xfId="0" applyFont="1" applyFill="1" applyBorder="1" applyAlignment="1">
      <alignment wrapText="1"/>
    </xf>
    <xf numFmtId="164" fontId="1" fillId="2" borderId="7" xfId="0" applyNumberFormat="1" applyFont="1" applyFill="1" applyBorder="1"/>
    <xf numFmtId="0" fontId="1" fillId="2" borderId="5" xfId="0" applyFont="1" applyFill="1" applyBorder="1" applyAlignment="1">
      <alignment horizontal="center" wrapText="1"/>
    </xf>
    <xf numFmtId="0" fontId="2" fillId="9" borderId="12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11" fillId="2" borderId="0" xfId="0" applyFont="1" applyFill="1"/>
    <xf numFmtId="0" fontId="3" fillId="2" borderId="30" xfId="0" applyFont="1" applyFill="1" applyBorder="1" applyAlignment="1">
      <alignment wrapText="1"/>
    </xf>
    <xf numFmtId="0" fontId="3" fillId="4" borderId="30" xfId="0" applyFont="1" applyFill="1" applyBorder="1" applyAlignment="1">
      <alignment wrapText="1"/>
    </xf>
    <xf numFmtId="0" fontId="1" fillId="2" borderId="30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wrapText="1"/>
    </xf>
    <xf numFmtId="164" fontId="1" fillId="4" borderId="30" xfId="0" applyNumberFormat="1" applyFont="1" applyFill="1" applyBorder="1"/>
    <xf numFmtId="0" fontId="1" fillId="2" borderId="30" xfId="0" applyFont="1" applyFill="1" applyBorder="1" applyAlignment="1">
      <alignment wrapText="1"/>
    </xf>
    <xf numFmtId="164" fontId="1" fillId="2" borderId="30" xfId="0" applyNumberFormat="1" applyFont="1" applyFill="1" applyBorder="1"/>
    <xf numFmtId="0" fontId="1" fillId="4" borderId="30" xfId="0" applyFont="1" applyFill="1" applyBorder="1" applyAlignment="1">
      <alignment wrapText="1"/>
    </xf>
    <xf numFmtId="164" fontId="1" fillId="4" borderId="30" xfId="0" applyNumberFormat="1" applyFont="1" applyFill="1" applyBorder="1" applyAlignment="1">
      <alignment horizontal="right"/>
    </xf>
    <xf numFmtId="0" fontId="11" fillId="2" borderId="30" xfId="0" applyFont="1" applyFill="1" applyBorder="1" applyAlignment="1">
      <alignment wrapText="1"/>
    </xf>
    <xf numFmtId="0" fontId="11" fillId="2" borderId="30" xfId="0" applyFont="1" applyFill="1" applyBorder="1" applyAlignment="1">
      <alignment horizontal="center" wrapText="1"/>
    </xf>
    <xf numFmtId="164" fontId="11" fillId="2" borderId="30" xfId="0" applyNumberFormat="1" applyFont="1" applyFill="1" applyBorder="1"/>
    <xf numFmtId="0" fontId="11" fillId="4" borderId="30" xfId="0" applyFont="1" applyFill="1" applyBorder="1" applyAlignment="1">
      <alignment wrapText="1"/>
    </xf>
    <xf numFmtId="0" fontId="11" fillId="4" borderId="30" xfId="0" applyFont="1" applyFill="1" applyBorder="1" applyAlignment="1">
      <alignment horizontal="center" wrapText="1"/>
    </xf>
    <xf numFmtId="164" fontId="11" fillId="4" borderId="30" xfId="0" applyNumberFormat="1" applyFont="1" applyFill="1" applyBorder="1"/>
    <xf numFmtId="0" fontId="12" fillId="4" borderId="30" xfId="0" applyFont="1" applyFill="1" applyBorder="1" applyAlignment="1">
      <alignment wrapText="1"/>
    </xf>
    <xf numFmtId="164" fontId="11" fillId="4" borderId="30" xfId="0" applyNumberFormat="1" applyFont="1" applyFill="1" applyBorder="1" applyAlignment="1">
      <alignment horizontal="right"/>
    </xf>
    <xf numFmtId="0" fontId="14" fillId="14" borderId="41" xfId="0" applyFont="1" applyFill="1" applyBorder="1"/>
    <xf numFmtId="0" fontId="3" fillId="2" borderId="45" xfId="0" applyFont="1" applyFill="1" applyBorder="1"/>
    <xf numFmtId="0" fontId="14" fillId="14" borderId="4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166" fontId="1" fillId="2" borderId="0" xfId="0" applyNumberFormat="1" applyFont="1" applyFill="1"/>
    <xf numFmtId="0" fontId="9" fillId="0" borderId="0" xfId="0" applyFont="1" applyAlignment="1">
      <alignment horizontal="center"/>
    </xf>
    <xf numFmtId="166" fontId="2" fillId="3" borderId="31" xfId="0" applyNumberFormat="1" applyFont="1" applyFill="1" applyBorder="1" applyAlignment="1">
      <alignment horizontal="center" vertical="center" wrapText="1"/>
    </xf>
    <xf numFmtId="166" fontId="1" fillId="4" borderId="30" xfId="0" applyNumberFormat="1" applyFont="1" applyFill="1" applyBorder="1"/>
    <xf numFmtId="166" fontId="1" fillId="2" borderId="30" xfId="0" applyNumberFormat="1" applyFont="1" applyFill="1" applyBorder="1"/>
    <xf numFmtId="166" fontId="1" fillId="8" borderId="30" xfId="0" applyNumberFormat="1" applyFont="1" applyFill="1" applyBorder="1"/>
    <xf numFmtId="166" fontId="1" fillId="8" borderId="30" xfId="0" applyNumberFormat="1" applyFont="1" applyFill="1" applyBorder="1" applyAlignment="1">
      <alignment horizontal="right"/>
    </xf>
    <xf numFmtId="166" fontId="11" fillId="2" borderId="30" xfId="0" applyNumberFormat="1" applyFont="1" applyFill="1" applyBorder="1"/>
    <xf numFmtId="166" fontId="11" fillId="8" borderId="30" xfId="0" applyNumberFormat="1" applyFont="1" applyFill="1" applyBorder="1"/>
    <xf numFmtId="166" fontId="11" fillId="8" borderId="30" xfId="0" applyNumberFormat="1" applyFont="1" applyFill="1" applyBorder="1" applyAlignment="1">
      <alignment horizontal="right"/>
    </xf>
    <xf numFmtId="166" fontId="2" fillId="9" borderId="22" xfId="0" applyNumberFormat="1" applyFont="1" applyFill="1" applyBorder="1" applyAlignment="1">
      <alignment horizontal="center" vertical="center" wrapText="1"/>
    </xf>
    <xf numFmtId="166" fontId="1" fillId="10" borderId="30" xfId="0" applyNumberFormat="1" applyFont="1" applyFill="1" applyBorder="1"/>
    <xf numFmtId="166" fontId="11" fillId="4" borderId="30" xfId="0" applyNumberFormat="1" applyFont="1" applyFill="1" applyBorder="1"/>
    <xf numFmtId="166" fontId="11" fillId="10" borderId="30" xfId="0" applyNumberFormat="1" applyFont="1" applyFill="1" applyBorder="1"/>
    <xf numFmtId="166" fontId="1" fillId="4" borderId="30" xfId="0" applyNumberFormat="1" applyFont="1" applyFill="1" applyBorder="1" applyAlignment="1">
      <alignment horizontal="right"/>
    </xf>
    <xf numFmtId="166" fontId="1" fillId="2" borderId="20" xfId="0" applyNumberFormat="1" applyFont="1" applyFill="1" applyBorder="1"/>
    <xf numFmtId="166" fontId="14" fillId="14" borderId="42" xfId="0" applyNumberFormat="1" applyFont="1" applyFill="1" applyBorder="1"/>
    <xf numFmtId="166" fontId="3" fillId="2" borderId="46" xfId="0" applyNumberFormat="1" applyFont="1" applyFill="1" applyBorder="1" applyAlignment="1">
      <alignment wrapText="1"/>
    </xf>
    <xf numFmtId="0" fontId="13" fillId="0" borderId="0" xfId="0" applyFont="1"/>
    <xf numFmtId="0" fontId="19" fillId="0" borderId="0" xfId="0" applyFont="1"/>
    <xf numFmtId="166" fontId="20" fillId="2" borderId="30" xfId="0" applyNumberFormat="1" applyFont="1" applyFill="1" applyBorder="1"/>
    <xf numFmtId="166" fontId="20" fillId="8" borderId="30" xfId="0" applyNumberFormat="1" applyFont="1" applyFill="1" applyBorder="1"/>
    <xf numFmtId="166" fontId="20" fillId="4" borderId="30" xfId="0" applyNumberFormat="1" applyFont="1" applyFill="1" applyBorder="1"/>
    <xf numFmtId="166" fontId="20" fillId="10" borderId="3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6" fontId="23" fillId="3" borderId="1" xfId="0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2" fillId="9" borderId="4" xfId="0" applyFont="1" applyFill="1" applyBorder="1" applyAlignment="1">
      <alignment wrapText="1"/>
    </xf>
    <xf numFmtId="164" fontId="22" fillId="9" borderId="10" xfId="0" applyNumberFormat="1" applyFont="1" applyFill="1" applyBorder="1"/>
    <xf numFmtId="165" fontId="22" fillId="9" borderId="10" xfId="0" applyNumberFormat="1" applyFont="1" applyFill="1" applyBorder="1"/>
    <xf numFmtId="0" fontId="22" fillId="10" borderId="4" xfId="0" applyFont="1" applyFill="1" applyBorder="1" applyAlignment="1">
      <alignment wrapText="1"/>
    </xf>
    <xf numFmtId="164" fontId="22" fillId="10" borderId="10" xfId="0" applyNumberFormat="1" applyFont="1" applyFill="1" applyBorder="1"/>
    <xf numFmtId="165" fontId="22" fillId="10" borderId="10" xfId="0" applyNumberFormat="1" applyFont="1" applyFill="1" applyBorder="1"/>
    <xf numFmtId="164" fontId="21" fillId="4" borderId="10" xfId="0" applyNumberFormat="1" applyFont="1" applyFill="1" applyBorder="1"/>
    <xf numFmtId="0" fontId="21" fillId="2" borderId="4" xfId="0" applyFont="1" applyFill="1" applyBorder="1" applyAlignment="1">
      <alignment wrapText="1"/>
    </xf>
    <xf numFmtId="164" fontId="21" fillId="2" borderId="11" xfId="0" applyNumberFormat="1" applyFont="1" applyFill="1" applyBorder="1"/>
    <xf numFmtId="164" fontId="24" fillId="4" borderId="11" xfId="0" applyNumberFormat="1" applyFont="1" applyFill="1" applyBorder="1"/>
    <xf numFmtId="0" fontId="22" fillId="2" borderId="4" xfId="0" applyFont="1" applyFill="1" applyBorder="1" applyAlignment="1">
      <alignment horizontal="center" wrapText="1"/>
    </xf>
    <xf numFmtId="164" fontId="24" fillId="2" borderId="11" xfId="0" applyNumberFormat="1" applyFont="1" applyFill="1" applyBorder="1"/>
    <xf numFmtId="0" fontId="22" fillId="2" borderId="4" xfId="0" applyFont="1" applyFill="1" applyBorder="1" applyAlignment="1">
      <alignment wrapText="1"/>
    </xf>
    <xf numFmtId="164" fontId="22" fillId="2" borderId="11" xfId="0" applyNumberFormat="1" applyFont="1" applyFill="1" applyBorder="1"/>
    <xf numFmtId="164" fontId="21" fillId="4" borderId="11" xfId="0" applyNumberFormat="1" applyFont="1" applyFill="1" applyBorder="1"/>
    <xf numFmtId="6" fontId="23" fillId="3" borderId="2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wrapText="1"/>
    </xf>
    <xf numFmtId="164" fontId="21" fillId="2" borderId="10" xfId="0" applyNumberFormat="1" applyFont="1" applyFill="1" applyBorder="1"/>
    <xf numFmtId="164" fontId="21" fillId="2" borderId="10" xfId="0" applyNumberFormat="1" applyFont="1" applyFill="1" applyBorder="1" applyAlignment="1">
      <alignment horizontal="right"/>
    </xf>
    <xf numFmtId="164" fontId="21" fillId="4" borderId="11" xfId="0" applyNumberFormat="1" applyFont="1" applyFill="1" applyBorder="1" applyAlignment="1">
      <alignment horizontal="right"/>
    </xf>
    <xf numFmtId="164" fontId="21" fillId="4" borderId="10" xfId="0" applyNumberFormat="1" applyFont="1" applyFill="1" applyBorder="1" applyAlignment="1">
      <alignment horizontal="right"/>
    </xf>
    <xf numFmtId="165" fontId="22" fillId="2" borderId="11" xfId="0" applyNumberFormat="1" applyFont="1" applyFill="1" applyBorder="1"/>
    <xf numFmtId="0" fontId="22" fillId="4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wrapText="1"/>
    </xf>
    <xf numFmtId="0" fontId="25" fillId="4" borderId="4" xfId="0" applyFont="1" applyFill="1" applyBorder="1" applyAlignment="1">
      <alignment wrapText="1"/>
    </xf>
    <xf numFmtId="0" fontId="25" fillId="2" borderId="4" xfId="0" applyFont="1" applyFill="1" applyBorder="1" applyAlignment="1">
      <alignment wrapText="1"/>
    </xf>
    <xf numFmtId="6" fontId="25" fillId="4" borderId="4" xfId="0" applyNumberFormat="1" applyFont="1" applyFill="1" applyBorder="1" applyAlignment="1">
      <alignment wrapText="1"/>
    </xf>
    <xf numFmtId="6" fontId="25" fillId="2" borderId="4" xfId="0" applyNumberFormat="1" applyFont="1" applyFill="1" applyBorder="1" applyAlignment="1">
      <alignment wrapText="1"/>
    </xf>
    <xf numFmtId="0" fontId="25" fillId="4" borderId="3" xfId="0" applyFont="1" applyFill="1" applyBorder="1" applyAlignment="1">
      <alignment wrapText="1"/>
    </xf>
    <xf numFmtId="164" fontId="22" fillId="4" borderId="11" xfId="0" applyNumberFormat="1" applyFont="1" applyFill="1" applyBorder="1"/>
    <xf numFmtId="165" fontId="22" fillId="4" borderId="11" xfId="0" applyNumberFormat="1" applyFont="1" applyFill="1" applyBorder="1"/>
    <xf numFmtId="0" fontId="26" fillId="10" borderId="3" xfId="0" applyFont="1" applyFill="1" applyBorder="1" applyAlignment="1">
      <alignment wrapText="1"/>
    </xf>
    <xf numFmtId="164" fontId="22" fillId="4" borderId="13" xfId="0" applyNumberFormat="1" applyFont="1" applyFill="1" applyBorder="1"/>
    <xf numFmtId="165" fontId="22" fillId="4" borderId="13" xfId="0" applyNumberFormat="1" applyFont="1" applyFill="1" applyBorder="1"/>
    <xf numFmtId="0" fontId="21" fillId="2" borderId="0" xfId="0" applyFont="1" applyFill="1" applyAlignment="1">
      <alignment wrapText="1"/>
    </xf>
    <xf numFmtId="164" fontId="22" fillId="2" borderId="10" xfId="0" applyNumberFormat="1" applyFont="1" applyFill="1" applyBorder="1"/>
    <xf numFmtId="165" fontId="22" fillId="2" borderId="10" xfId="0" applyNumberFormat="1" applyFont="1" applyFill="1" applyBorder="1"/>
    <xf numFmtId="0" fontId="21" fillId="2" borderId="0" xfId="0" applyFont="1" applyFill="1" applyAlignment="1">
      <alignment horizontal="left"/>
    </xf>
    <xf numFmtId="166" fontId="22" fillId="2" borderId="10" xfId="0" applyNumberFormat="1" applyFont="1" applyFill="1" applyBorder="1"/>
    <xf numFmtId="0" fontId="22" fillId="2" borderId="48" xfId="0" applyFont="1" applyFill="1" applyBorder="1" applyAlignment="1">
      <alignment horizontal="center"/>
    </xf>
    <xf numFmtId="0" fontId="25" fillId="2" borderId="3" xfId="0" applyFont="1" applyFill="1" applyBorder="1" applyAlignment="1">
      <alignment wrapText="1"/>
    </xf>
    <xf numFmtId="0" fontId="25" fillId="10" borderId="12" xfId="0" applyFont="1" applyFill="1" applyBorder="1" applyAlignment="1">
      <alignment wrapText="1"/>
    </xf>
    <xf numFmtId="164" fontId="22" fillId="2" borderId="14" xfId="0" applyNumberFormat="1" applyFont="1" applyFill="1" applyBorder="1"/>
    <xf numFmtId="165" fontId="22" fillId="2" borderId="14" xfId="0" applyNumberFormat="1" applyFont="1" applyFill="1" applyBorder="1"/>
    <xf numFmtId="0" fontId="26" fillId="10" borderId="0" xfId="0" applyFont="1" applyFill="1" applyBorder="1" applyAlignment="1">
      <alignment wrapText="1"/>
    </xf>
    <xf numFmtId="0" fontId="21" fillId="8" borderId="4" xfId="0" applyFont="1" applyFill="1" applyBorder="1" applyAlignment="1">
      <alignment wrapText="1"/>
    </xf>
    <xf numFmtId="0" fontId="26" fillId="0" borderId="28" xfId="0" applyFont="1" applyBorder="1" applyAlignment="1">
      <alignment wrapText="1"/>
    </xf>
    <xf numFmtId="164" fontId="21" fillId="2" borderId="29" xfId="0" applyNumberFormat="1" applyFont="1" applyFill="1" applyBorder="1"/>
    <xf numFmtId="0" fontId="27" fillId="2" borderId="4" xfId="0" applyFont="1" applyFill="1" applyBorder="1" applyAlignment="1">
      <alignment wrapText="1"/>
    </xf>
    <xf numFmtId="0" fontId="24" fillId="2" borderId="0" xfId="0" applyFont="1" applyFill="1"/>
    <xf numFmtId="0" fontId="28" fillId="4" borderId="4" xfId="0" applyFont="1" applyFill="1" applyBorder="1" applyAlignment="1">
      <alignment wrapText="1"/>
    </xf>
    <xf numFmtId="164" fontId="24" fillId="4" borderId="10" xfId="0" applyNumberFormat="1" applyFont="1" applyFill="1" applyBorder="1"/>
    <xf numFmtId="0" fontId="21" fillId="2" borderId="0" xfId="0" applyFont="1" applyFill="1" applyBorder="1"/>
    <xf numFmtId="0" fontId="24" fillId="2" borderId="0" xfId="0" applyFont="1" applyFill="1" applyBorder="1"/>
    <xf numFmtId="0" fontId="21" fillId="2" borderId="4" xfId="0" applyFont="1" applyFill="1" applyBorder="1" applyAlignment="1">
      <alignment horizontal="left" wrapText="1"/>
    </xf>
    <xf numFmtId="0" fontId="24" fillId="4" borderId="4" xfId="0" applyFont="1" applyFill="1" applyBorder="1" applyAlignment="1">
      <alignment horizontal="left" wrapText="1"/>
    </xf>
    <xf numFmtId="0" fontId="24" fillId="2" borderId="4" xfId="0" applyFont="1" applyFill="1" applyBorder="1" applyAlignment="1">
      <alignment horizontal="left" wrapText="1"/>
    </xf>
    <xf numFmtId="0" fontId="24" fillId="4" borderId="4" xfId="0" applyFont="1" applyFill="1" applyBorder="1" applyAlignment="1">
      <alignment wrapText="1"/>
    </xf>
    <xf numFmtId="0" fontId="28" fillId="2" borderId="4" xfId="0" applyFont="1" applyFill="1" applyBorder="1" applyAlignment="1">
      <alignment horizontal="left" wrapText="1"/>
    </xf>
    <xf numFmtId="0" fontId="0" fillId="0" borderId="45" xfId="0" applyBorder="1"/>
    <xf numFmtId="0" fontId="6" fillId="0" borderId="44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9" fillId="0" borderId="45" xfId="0" applyFont="1" applyBorder="1" applyAlignment="1">
      <alignment horizontal="center" wrapText="1"/>
    </xf>
    <xf numFmtId="0" fontId="18" fillId="0" borderId="44" xfId="0" applyFont="1" applyBorder="1"/>
    <xf numFmtId="0" fontId="9" fillId="0" borderId="45" xfId="0" applyFont="1" applyBorder="1" applyAlignment="1">
      <alignment horizontal="center"/>
    </xf>
    <xf numFmtId="166" fontId="9" fillId="0" borderId="46" xfId="0" applyNumberFormat="1" applyFont="1" applyBorder="1" applyAlignment="1">
      <alignment horizontal="center" wrapText="1"/>
    </xf>
    <xf numFmtId="0" fontId="9" fillId="0" borderId="45" xfId="0" applyFont="1" applyBorder="1"/>
    <xf numFmtId="0" fontId="9" fillId="0" borderId="46" xfId="0" applyFont="1" applyBorder="1"/>
    <xf numFmtId="0" fontId="9" fillId="0" borderId="44" xfId="0" applyFont="1" applyBorder="1" applyAlignment="1">
      <alignment wrapText="1"/>
    </xf>
    <xf numFmtId="166" fontId="9" fillId="0" borderId="46" xfId="0" applyNumberFormat="1" applyFont="1" applyBorder="1"/>
    <xf numFmtId="0" fontId="18" fillId="0" borderId="44" xfId="0" applyFont="1" applyBorder="1" applyAlignment="1">
      <alignment wrapText="1"/>
    </xf>
    <xf numFmtId="0" fontId="20" fillId="4" borderId="30" xfId="0" applyFont="1" applyFill="1" applyBorder="1" applyAlignment="1">
      <alignment wrapText="1"/>
    </xf>
    <xf numFmtId="167" fontId="0" fillId="0" borderId="0" xfId="0" applyNumberFormat="1"/>
    <xf numFmtId="167" fontId="0" fillId="0" borderId="45" xfId="0" applyNumberFormat="1" applyBorder="1"/>
    <xf numFmtId="0" fontId="31" fillId="14" borderId="30" xfId="0" applyFont="1" applyFill="1" applyBorder="1" applyAlignment="1">
      <alignment horizontal="center" vertical="center" wrapText="1"/>
    </xf>
    <xf numFmtId="6" fontId="31" fillId="14" borderId="30" xfId="0" applyNumberFormat="1" applyFont="1" applyFill="1" applyBorder="1" applyAlignment="1">
      <alignment horizontal="center" vertical="center" wrapText="1"/>
    </xf>
    <xf numFmtId="166" fontId="31" fillId="14" borderId="30" xfId="0" applyNumberFormat="1" applyFont="1" applyFill="1" applyBorder="1" applyAlignment="1">
      <alignment vertical="center"/>
    </xf>
    <xf numFmtId="0" fontId="32" fillId="0" borderId="0" xfId="0" applyFont="1"/>
    <xf numFmtId="0" fontId="4" fillId="2" borderId="9" xfId="0" applyFont="1" applyFill="1" applyBorder="1" applyAlignment="1">
      <alignment wrapText="1"/>
    </xf>
    <xf numFmtId="0" fontId="4" fillId="2" borderId="0" xfId="0" applyFont="1" applyFill="1" applyBorder="1"/>
    <xf numFmtId="166" fontId="4" fillId="2" borderId="12" xfId="0" applyNumberFormat="1" applyFont="1" applyFill="1" applyBorder="1" applyAlignment="1">
      <alignment horizontal="right"/>
    </xf>
    <xf numFmtId="0" fontId="4" fillId="2" borderId="43" xfId="0" applyFont="1" applyFill="1" applyBorder="1"/>
    <xf numFmtId="0" fontId="4" fillId="2" borderId="19" xfId="0" applyFont="1" applyFill="1" applyBorder="1"/>
    <xf numFmtId="166" fontId="4" fillId="2" borderId="6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2" borderId="30" xfId="0" applyFont="1" applyFill="1" applyBorder="1" applyAlignment="1">
      <alignment wrapText="1"/>
    </xf>
    <xf numFmtId="0" fontId="22" fillId="2" borderId="30" xfId="0" applyFont="1" applyFill="1" applyBorder="1" applyAlignment="1">
      <alignment wrapText="1"/>
    </xf>
    <xf numFmtId="0" fontId="8" fillId="2" borderId="0" xfId="0" applyFont="1" applyFill="1"/>
    <xf numFmtId="0" fontId="21" fillId="4" borderId="30" xfId="0" applyFont="1" applyFill="1" applyBorder="1" applyAlignment="1">
      <alignment wrapText="1"/>
    </xf>
    <xf numFmtId="0" fontId="22" fillId="4" borderId="30" xfId="0" applyFont="1" applyFill="1" applyBorder="1" applyAlignment="1">
      <alignment wrapText="1"/>
    </xf>
    <xf numFmtId="0" fontId="33" fillId="2" borderId="0" xfId="0" applyFont="1" applyFill="1"/>
    <xf numFmtId="0" fontId="21" fillId="2" borderId="30" xfId="0" applyFont="1" applyFill="1" applyBorder="1" applyAlignment="1">
      <alignment wrapText="1"/>
    </xf>
    <xf numFmtId="0" fontId="22" fillId="0" borderId="19" xfId="0" applyFont="1" applyBorder="1" applyAlignment="1">
      <alignment horizontal="center"/>
    </xf>
    <xf numFmtId="0" fontId="21" fillId="2" borderId="19" xfId="0" applyFont="1" applyFill="1" applyBorder="1"/>
    <xf numFmtId="0" fontId="22" fillId="0" borderId="30" xfId="0" applyFont="1" applyBorder="1" applyAlignment="1">
      <alignment wrapText="1"/>
    </xf>
    <xf numFmtId="164" fontId="21" fillId="4" borderId="30" xfId="0" applyNumberFormat="1" applyFont="1" applyFill="1" applyBorder="1"/>
    <xf numFmtId="0" fontId="21" fillId="2" borderId="30" xfId="0" applyFont="1" applyFill="1" applyBorder="1" applyAlignment="1"/>
    <xf numFmtId="164" fontId="21" fillId="2" borderId="30" xfId="0" applyNumberFormat="1" applyFont="1" applyFill="1" applyBorder="1"/>
    <xf numFmtId="0" fontId="21" fillId="4" borderId="30" xfId="0" applyFont="1" applyFill="1" applyBorder="1" applyAlignment="1"/>
    <xf numFmtId="0" fontId="22" fillId="2" borderId="30" xfId="0" applyFont="1" applyFill="1" applyBorder="1" applyAlignment="1"/>
    <xf numFmtId="0" fontId="22" fillId="4" borderId="30" xfId="0" applyFont="1" applyFill="1" applyBorder="1" applyAlignment="1"/>
    <xf numFmtId="0" fontId="21" fillId="0" borderId="30" xfId="0" applyFont="1" applyBorder="1"/>
    <xf numFmtId="0" fontId="21" fillId="0" borderId="30" xfId="0" applyFont="1" applyBorder="1" applyAlignment="1">
      <alignment wrapText="1"/>
    </xf>
    <xf numFmtId="0" fontId="25" fillId="2" borderId="30" xfId="0" applyFont="1" applyFill="1" applyBorder="1" applyAlignment="1">
      <alignment wrapText="1"/>
    </xf>
    <xf numFmtId="0" fontId="34" fillId="7" borderId="30" xfId="0" applyFont="1" applyFill="1" applyBorder="1" applyAlignment="1">
      <alignment wrapText="1"/>
    </xf>
    <xf numFmtId="0" fontId="21" fillId="10" borderId="30" xfId="0" applyNumberFormat="1" applyFont="1" applyFill="1" applyBorder="1" applyAlignment="1">
      <alignment horizontal="center" wrapText="1"/>
    </xf>
    <xf numFmtId="0" fontId="34" fillId="15" borderId="30" xfId="0" applyFont="1" applyFill="1" applyBorder="1" applyAlignment="1">
      <alignment wrapText="1"/>
    </xf>
    <xf numFmtId="0" fontId="35" fillId="8" borderId="30" xfId="0" applyFont="1" applyFill="1" applyBorder="1" applyAlignment="1">
      <alignment vertical="top" wrapText="1"/>
    </xf>
    <xf numFmtId="0" fontId="21" fillId="4" borderId="30" xfId="0" applyFont="1" applyFill="1" applyBorder="1" applyAlignment="1">
      <alignment vertical="center" wrapText="1"/>
    </xf>
    <xf numFmtId="166" fontId="22" fillId="4" borderId="30" xfId="1" applyNumberFormat="1" applyFont="1" applyFill="1" applyBorder="1"/>
    <xf numFmtId="0" fontId="34" fillId="7" borderId="30" xfId="0" applyFont="1" applyFill="1" applyBorder="1" applyAlignment="1">
      <alignment horizontal="center" wrapText="1"/>
    </xf>
    <xf numFmtId="166" fontId="22" fillId="2" borderId="30" xfId="1" applyNumberFormat="1" applyFont="1" applyFill="1" applyBorder="1" applyAlignment="1">
      <alignment wrapText="1"/>
    </xf>
    <xf numFmtId="166" fontId="22" fillId="4" borderId="30" xfId="1" applyNumberFormat="1" applyFont="1" applyFill="1" applyBorder="1" applyAlignment="1">
      <alignment wrapText="1"/>
    </xf>
    <xf numFmtId="0" fontId="22" fillId="4" borderId="30" xfId="0" applyFont="1" applyFill="1" applyBorder="1"/>
    <xf numFmtId="166" fontId="22" fillId="2" borderId="30" xfId="1" applyNumberFormat="1" applyFont="1" applyFill="1" applyBorder="1"/>
    <xf numFmtId="0" fontId="22" fillId="2" borderId="30" xfId="0" applyFont="1" applyFill="1" applyBorder="1"/>
    <xf numFmtId="164" fontId="21" fillId="4" borderId="41" xfId="0" applyNumberFormat="1" applyFont="1" applyFill="1" applyBorder="1"/>
    <xf numFmtId="166" fontId="22" fillId="2" borderId="19" xfId="1" applyNumberFormat="1" applyFont="1" applyFill="1" applyBorder="1"/>
    <xf numFmtId="166" fontId="22" fillId="8" borderId="30" xfId="1" applyNumberFormat="1" applyFont="1" applyFill="1" applyBorder="1"/>
    <xf numFmtId="166" fontId="22" fillId="10" borderId="30" xfId="1" applyNumberFormat="1" applyFont="1" applyFill="1" applyBorder="1"/>
    <xf numFmtId="166" fontId="36" fillId="2" borderId="30" xfId="1" applyNumberFormat="1" applyFont="1" applyFill="1" applyBorder="1"/>
    <xf numFmtId="166" fontId="22" fillId="8" borderId="41" xfId="1" applyNumberFormat="1" applyFont="1" applyFill="1" applyBorder="1"/>
    <xf numFmtId="166" fontId="22" fillId="2" borderId="0" xfId="1" applyNumberFormat="1" applyFont="1" applyFill="1"/>
    <xf numFmtId="166" fontId="10" fillId="2" borderId="0" xfId="0" applyNumberFormat="1" applyFont="1" applyFill="1" applyAlignment="1">
      <alignment horizontal="left"/>
    </xf>
    <xf numFmtId="0" fontId="38" fillId="2" borderId="19" xfId="0" applyFont="1" applyFill="1" applyBorder="1"/>
    <xf numFmtId="0" fontId="37" fillId="2" borderId="0" xfId="0" applyFont="1" applyFill="1" applyAlignment="1">
      <alignment horizontal="left"/>
    </xf>
    <xf numFmtId="0" fontId="37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left"/>
    </xf>
    <xf numFmtId="0" fontId="37" fillId="2" borderId="0" xfId="0" applyFont="1" applyFill="1" applyAlignment="1">
      <alignment horizontal="right"/>
    </xf>
    <xf numFmtId="0" fontId="39" fillId="3" borderId="22" xfId="0" applyFont="1" applyFill="1" applyBorder="1" applyAlignment="1">
      <alignment horizontal="center" vertical="center" wrapText="1"/>
    </xf>
    <xf numFmtId="6" fontId="40" fillId="14" borderId="0" xfId="0" applyNumberFormat="1" applyFont="1" applyFill="1" applyBorder="1" applyAlignment="1">
      <alignment horizontal="center"/>
    </xf>
    <xf numFmtId="0" fontId="40" fillId="14" borderId="32" xfId="0" applyNumberFormat="1" applyFont="1" applyFill="1" applyBorder="1" applyAlignment="1">
      <alignment horizontal="center" wrapText="1"/>
    </xf>
    <xf numFmtId="0" fontId="38" fillId="4" borderId="30" xfId="0" applyFont="1" applyFill="1" applyBorder="1" applyAlignment="1">
      <alignment wrapText="1"/>
    </xf>
    <xf numFmtId="164" fontId="38" fillId="4" borderId="30" xfId="0" applyNumberFormat="1" applyFont="1" applyFill="1" applyBorder="1"/>
    <xf numFmtId="166" fontId="38" fillId="4" borderId="30" xfId="0" applyNumberFormat="1" applyFont="1" applyFill="1" applyBorder="1"/>
    <xf numFmtId="0" fontId="38" fillId="2" borderId="30" xfId="0" applyFont="1" applyFill="1" applyBorder="1" applyAlignment="1">
      <alignment wrapText="1"/>
    </xf>
    <xf numFmtId="164" fontId="38" fillId="2" borderId="30" xfId="0" applyNumberFormat="1" applyFont="1" applyFill="1" applyBorder="1"/>
    <xf numFmtId="166" fontId="38" fillId="10" borderId="30" xfId="0" applyNumberFormat="1" applyFont="1" applyFill="1" applyBorder="1"/>
    <xf numFmtId="0" fontId="38" fillId="2" borderId="24" xfId="0" applyFont="1" applyFill="1" applyBorder="1" applyAlignment="1">
      <alignment wrapText="1"/>
    </xf>
    <xf numFmtId="164" fontId="38" fillId="2" borderId="5" xfId="0" applyNumberFormat="1" applyFont="1" applyFill="1" applyBorder="1"/>
    <xf numFmtId="164" fontId="38" fillId="2" borderId="16" xfId="0" applyNumberFormat="1" applyFont="1" applyFill="1" applyBorder="1"/>
    <xf numFmtId="164" fontId="38" fillId="2" borderId="30" xfId="0" applyNumberFormat="1" applyFont="1" applyFill="1" applyBorder="1" applyAlignment="1">
      <alignment horizontal="right"/>
    </xf>
    <xf numFmtId="164" fontId="10" fillId="4" borderId="30" xfId="0" applyNumberFormat="1" applyFont="1" applyFill="1" applyBorder="1"/>
    <xf numFmtId="164" fontId="10" fillId="2" borderId="30" xfId="0" applyNumberFormat="1" applyFont="1" applyFill="1" applyBorder="1"/>
    <xf numFmtId="0" fontId="38" fillId="10" borderId="30" xfId="0" applyFont="1" applyFill="1" applyBorder="1" applyAlignment="1">
      <alignment wrapText="1"/>
    </xf>
    <xf numFmtId="164" fontId="38" fillId="10" borderId="30" xfId="0" applyNumberFormat="1" applyFont="1" applyFill="1" applyBorder="1"/>
    <xf numFmtId="0" fontId="38" fillId="4" borderId="24" xfId="0" applyFont="1" applyFill="1" applyBorder="1" applyAlignment="1">
      <alignment wrapText="1"/>
    </xf>
    <xf numFmtId="164" fontId="38" fillId="4" borderId="16" xfId="0" applyNumberFormat="1" applyFont="1" applyFill="1" applyBorder="1"/>
    <xf numFmtId="164" fontId="38" fillId="4" borderId="5" xfId="0" applyNumberFormat="1" applyFont="1" applyFill="1" applyBorder="1"/>
    <xf numFmtId="0" fontId="10" fillId="6" borderId="25" xfId="0" applyFont="1" applyFill="1" applyBorder="1" applyAlignment="1">
      <alignment wrapText="1"/>
    </xf>
    <xf numFmtId="164" fontId="38" fillId="6" borderId="8" xfId="0" applyNumberFormat="1" applyFont="1" applyFill="1" applyBorder="1"/>
    <xf numFmtId="0" fontId="10" fillId="2" borderId="24" xfId="0" applyFont="1" applyFill="1" applyBorder="1" applyAlignment="1">
      <alignment wrapText="1"/>
    </xf>
    <xf numFmtId="164" fontId="10" fillId="2" borderId="5" xfId="0" applyNumberFormat="1" applyFont="1" applyFill="1" applyBorder="1"/>
    <xf numFmtId="166" fontId="10" fillId="2" borderId="15" xfId="1" applyNumberFormat="1" applyFont="1" applyFill="1" applyBorder="1"/>
    <xf numFmtId="0" fontId="39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166" fontId="39" fillId="3" borderId="27" xfId="1" applyNumberFormat="1" applyFont="1" applyFill="1" applyBorder="1" applyAlignment="1">
      <alignment horizontal="center" vertical="center" wrapText="1"/>
    </xf>
    <xf numFmtId="0" fontId="38" fillId="5" borderId="25" xfId="0" applyFont="1" applyFill="1" applyBorder="1" applyAlignment="1">
      <alignment wrapText="1"/>
    </xf>
    <xf numFmtId="164" fontId="38" fillId="5" borderId="8" xfId="0" applyNumberFormat="1" applyFont="1" applyFill="1" applyBorder="1"/>
    <xf numFmtId="164" fontId="38" fillId="5" borderId="21" xfId="0" applyNumberFormat="1" applyFont="1" applyFill="1" applyBorder="1"/>
    <xf numFmtId="0" fontId="38" fillId="0" borderId="30" xfId="0" applyFont="1" applyFill="1" applyBorder="1" applyAlignment="1">
      <alignment wrapText="1"/>
    </xf>
    <xf numFmtId="164" fontId="38" fillId="0" borderId="30" xfId="0" applyNumberFormat="1" applyFont="1" applyFill="1" applyBorder="1"/>
    <xf numFmtId="0" fontId="38" fillId="6" borderId="25" xfId="0" applyFont="1" applyFill="1" applyBorder="1" applyAlignment="1">
      <alignment wrapText="1"/>
    </xf>
    <xf numFmtId="0" fontId="42" fillId="4" borderId="9" xfId="0" applyFont="1" applyFill="1" applyBorder="1" applyAlignment="1">
      <alignment wrapText="1"/>
    </xf>
    <xf numFmtId="164" fontId="42" fillId="4" borderId="0" xfId="0" applyNumberFormat="1" applyFont="1" applyFill="1" applyBorder="1"/>
    <xf numFmtId="0" fontId="42" fillId="2" borderId="24" xfId="0" applyFont="1" applyFill="1" applyBorder="1" applyAlignment="1">
      <alignment wrapText="1"/>
    </xf>
    <xf numFmtId="164" fontId="42" fillId="2" borderId="5" xfId="0" applyNumberFormat="1" applyFont="1" applyFill="1" applyBorder="1"/>
    <xf numFmtId="164" fontId="42" fillId="2" borderId="16" xfId="0" applyNumberFormat="1" applyFont="1" applyFill="1" applyBorder="1"/>
    <xf numFmtId="164" fontId="38" fillId="6" borderId="21" xfId="0" applyNumberFormat="1" applyFont="1" applyFill="1" applyBorder="1"/>
    <xf numFmtId="6" fontId="41" fillId="3" borderId="31" xfId="0" applyNumberFormat="1" applyFont="1" applyFill="1" applyBorder="1" applyAlignment="1">
      <alignment horizontal="center" vertical="center" wrapText="1"/>
    </xf>
    <xf numFmtId="6" fontId="39" fillId="3" borderId="31" xfId="0" applyNumberFormat="1" applyFont="1" applyFill="1" applyBorder="1" applyAlignment="1">
      <alignment horizontal="center" vertical="center" wrapText="1"/>
    </xf>
    <xf numFmtId="0" fontId="38" fillId="4" borderId="30" xfId="0" applyFont="1" applyFill="1" applyBorder="1" applyAlignment="1"/>
    <xf numFmtId="0" fontId="38" fillId="2" borderId="30" xfId="0" applyFont="1" applyFill="1" applyBorder="1" applyAlignment="1"/>
    <xf numFmtId="166" fontId="10" fillId="4" borderId="30" xfId="1" applyNumberFormat="1" applyFont="1" applyFill="1" applyBorder="1" applyAlignment="1">
      <alignment wrapText="1"/>
    </xf>
    <xf numFmtId="0" fontId="10" fillId="4" borderId="30" xfId="0" applyFont="1" applyFill="1" applyBorder="1" applyAlignment="1">
      <alignment wrapText="1"/>
    </xf>
    <xf numFmtId="166" fontId="10" fillId="10" borderId="30" xfId="1" applyNumberFormat="1" applyFont="1" applyFill="1" applyBorder="1" applyAlignment="1">
      <alignment wrapText="1"/>
    </xf>
    <xf numFmtId="0" fontId="38" fillId="0" borderId="0" xfId="0" applyFont="1"/>
    <xf numFmtId="8" fontId="38" fillId="0" borderId="30" xfId="0" applyNumberFormat="1" applyFont="1" applyBorder="1"/>
    <xf numFmtId="8" fontId="38" fillId="0" borderId="30" xfId="0" applyNumberFormat="1" applyFont="1" applyBorder="1" applyAlignment="1">
      <alignment horizontal="right"/>
    </xf>
    <xf numFmtId="166" fontId="38" fillId="2" borderId="19" xfId="0" applyNumberFormat="1" applyFont="1" applyFill="1" applyBorder="1"/>
    <xf numFmtId="166" fontId="38" fillId="2" borderId="0" xfId="0" applyNumberFormat="1" applyFont="1" applyFill="1"/>
    <xf numFmtId="0" fontId="38" fillId="2" borderId="0" xfId="0" applyFont="1" applyFill="1" applyBorder="1" applyAlignment="1">
      <alignment horizontal="center"/>
    </xf>
    <xf numFmtId="0" fontId="40" fillId="14" borderId="25" xfId="0" applyFont="1" applyFill="1" applyBorder="1" applyAlignment="1">
      <alignment wrapText="1"/>
    </xf>
    <xf numFmtId="166" fontId="38" fillId="4" borderId="30" xfId="0" applyNumberFormat="1" applyFont="1" applyFill="1" applyBorder="1" applyAlignment="1">
      <alignment wrapText="1"/>
    </xf>
    <xf numFmtId="166" fontId="10" fillId="4" borderId="30" xfId="0" applyNumberFormat="1" applyFont="1" applyFill="1" applyBorder="1" applyAlignment="1">
      <alignment wrapText="1"/>
    </xf>
    <xf numFmtId="0" fontId="38" fillId="2" borderId="30" xfId="0" applyFont="1" applyFill="1" applyBorder="1" applyAlignment="1">
      <alignment vertical="center" wrapText="1"/>
    </xf>
    <xf numFmtId="164" fontId="38" fillId="2" borderId="30" xfId="0" applyNumberFormat="1" applyFont="1" applyFill="1" applyBorder="1" applyAlignment="1">
      <alignment horizontal="right" vertical="center"/>
    </xf>
    <xf numFmtId="166" fontId="38" fillId="10" borderId="30" xfId="0" applyNumberFormat="1" applyFont="1" applyFill="1" applyBorder="1" applyAlignment="1">
      <alignment wrapText="1"/>
    </xf>
    <xf numFmtId="166" fontId="10" fillId="10" borderId="30" xfId="0" applyNumberFormat="1" applyFont="1" applyFill="1" applyBorder="1" applyAlignment="1">
      <alignment wrapText="1"/>
    </xf>
    <xf numFmtId="0" fontId="38" fillId="11" borderId="30" xfId="0" applyFont="1" applyFill="1" applyBorder="1" applyAlignment="1">
      <alignment horizontal="left" wrapText="1"/>
    </xf>
    <xf numFmtId="166" fontId="38" fillId="4" borderId="30" xfId="0" applyNumberFormat="1" applyFont="1" applyFill="1" applyBorder="1" applyAlignment="1">
      <alignment horizontal="right" wrapText="1"/>
    </xf>
    <xf numFmtId="166" fontId="10" fillId="4" borderId="30" xfId="0" applyNumberFormat="1" applyFont="1" applyFill="1" applyBorder="1"/>
    <xf numFmtId="166" fontId="10" fillId="10" borderId="30" xfId="0" applyNumberFormat="1" applyFont="1" applyFill="1" applyBorder="1"/>
    <xf numFmtId="166" fontId="38" fillId="10" borderId="30" xfId="0" applyNumberFormat="1" applyFont="1" applyFill="1" applyBorder="1" applyAlignment="1">
      <alignment horizontal="right"/>
    </xf>
    <xf numFmtId="164" fontId="38" fillId="4" borderId="30" xfId="0" applyNumberFormat="1" applyFont="1" applyFill="1" applyBorder="1" applyAlignment="1">
      <alignment horizontal="right"/>
    </xf>
    <xf numFmtId="166" fontId="38" fillId="4" borderId="30" xfId="0" applyNumberFormat="1" applyFont="1" applyFill="1" applyBorder="1" applyAlignment="1">
      <alignment horizontal="right"/>
    </xf>
    <xf numFmtId="166" fontId="38" fillId="10" borderId="15" xfId="0" applyNumberFormat="1" applyFont="1" applyFill="1" applyBorder="1"/>
    <xf numFmtId="0" fontId="38" fillId="0" borderId="30" xfId="0" applyFont="1" applyBorder="1" applyAlignment="1">
      <alignment wrapText="1"/>
    </xf>
    <xf numFmtId="0" fontId="38" fillId="13" borderId="30" xfId="0" applyFont="1" applyFill="1" applyBorder="1" applyAlignment="1">
      <alignment wrapText="1"/>
    </xf>
    <xf numFmtId="164" fontId="38" fillId="13" borderId="30" xfId="0" applyNumberFormat="1" applyFont="1" applyFill="1" applyBorder="1"/>
    <xf numFmtId="8" fontId="38" fillId="0" borderId="30" xfId="0" applyNumberFormat="1" applyFont="1" applyBorder="1" applyAlignment="1">
      <alignment horizontal="right" wrapText="1"/>
    </xf>
    <xf numFmtId="8" fontId="38" fillId="13" borderId="30" xfId="0" applyNumberFormat="1" applyFont="1" applyFill="1" applyBorder="1" applyAlignment="1">
      <alignment horizontal="right" wrapText="1"/>
    </xf>
    <xf numFmtId="8" fontId="38" fillId="10" borderId="30" xfId="0" applyNumberFormat="1" applyFont="1" applyFill="1" applyBorder="1" applyAlignment="1">
      <alignment horizontal="right" wrapText="1"/>
    </xf>
    <xf numFmtId="0" fontId="10" fillId="5" borderId="30" xfId="0" applyFont="1" applyFill="1" applyBorder="1" applyAlignment="1">
      <alignment wrapText="1"/>
    </xf>
    <xf numFmtId="164" fontId="38" fillId="5" borderId="30" xfId="0" applyNumberFormat="1" applyFont="1" applyFill="1" applyBorder="1"/>
    <xf numFmtId="166" fontId="38" fillId="5" borderId="30" xfId="0" applyNumberFormat="1" applyFont="1" applyFill="1" applyBorder="1" applyAlignment="1">
      <alignment wrapText="1"/>
    </xf>
    <xf numFmtId="166" fontId="10" fillId="5" borderId="30" xfId="0" applyNumberFormat="1" applyFont="1" applyFill="1" applyBorder="1" applyAlignment="1">
      <alignment wrapText="1"/>
    </xf>
    <xf numFmtId="0" fontId="10" fillId="9" borderId="30" xfId="0" applyFont="1" applyFill="1" applyBorder="1" applyAlignment="1">
      <alignment wrapText="1"/>
    </xf>
    <xf numFmtId="0" fontId="38" fillId="4" borderId="30" xfId="0" applyFont="1" applyFill="1" applyBorder="1" applyAlignment="1">
      <alignment horizontal="left" vertical="center" wrapText="1"/>
    </xf>
    <xf numFmtId="0" fontId="40" fillId="14" borderId="30" xfId="0" applyFont="1" applyFill="1" applyBorder="1" applyAlignment="1">
      <alignment wrapText="1"/>
    </xf>
    <xf numFmtId="0" fontId="10" fillId="0" borderId="44" xfId="0" applyFont="1" applyFill="1" applyBorder="1" applyAlignment="1">
      <alignment wrapText="1"/>
    </xf>
    <xf numFmtId="164" fontId="38" fillId="0" borderId="45" xfId="0" applyNumberFormat="1" applyFont="1" applyFill="1" applyBorder="1"/>
    <xf numFmtId="166" fontId="38" fillId="0" borderId="45" xfId="0" applyNumberFormat="1" applyFont="1" applyFill="1" applyBorder="1"/>
    <xf numFmtId="166" fontId="38" fillId="0" borderId="0" xfId="0" applyNumberFormat="1" applyFont="1"/>
    <xf numFmtId="166" fontId="10" fillId="2" borderId="19" xfId="0" applyNumberFormat="1" applyFont="1" applyFill="1" applyBorder="1"/>
    <xf numFmtId="166" fontId="10" fillId="2" borderId="0" xfId="0" applyNumberFormat="1" applyFont="1" applyFill="1"/>
    <xf numFmtId="166" fontId="10" fillId="4" borderId="30" xfId="0" applyNumberFormat="1" applyFont="1" applyFill="1" applyBorder="1" applyAlignment="1">
      <alignment horizontal="right" wrapText="1"/>
    </xf>
    <xf numFmtId="166" fontId="10" fillId="10" borderId="30" xfId="0" applyNumberFormat="1" applyFont="1" applyFill="1" applyBorder="1" applyAlignment="1">
      <alignment horizontal="right"/>
    </xf>
    <xf numFmtId="166" fontId="10" fillId="4" borderId="30" xfId="0" applyNumberFormat="1" applyFont="1" applyFill="1" applyBorder="1" applyAlignment="1">
      <alignment horizontal="right"/>
    </xf>
    <xf numFmtId="166" fontId="10" fillId="10" borderId="15" xfId="0" applyNumberFormat="1" applyFont="1" applyFill="1" applyBorder="1"/>
    <xf numFmtId="166" fontId="10" fillId="0" borderId="0" xfId="0" applyNumberFormat="1" applyFont="1"/>
    <xf numFmtId="0" fontId="39" fillId="3" borderId="23" xfId="0" applyFont="1" applyFill="1" applyBorder="1" applyAlignment="1">
      <alignment horizontal="left" vertical="center" wrapText="1"/>
    </xf>
    <xf numFmtId="166" fontId="10" fillId="4" borderId="30" xfId="1" applyNumberFormat="1" applyFont="1" applyFill="1" applyBorder="1"/>
    <xf numFmtId="166" fontId="10" fillId="2" borderId="30" xfId="1" applyNumberFormat="1" applyFont="1" applyFill="1" applyBorder="1"/>
    <xf numFmtId="164" fontId="38" fillId="2" borderId="44" xfId="0" applyNumberFormat="1" applyFont="1" applyFill="1" applyBorder="1" applyAlignment="1">
      <alignment horizontal="center"/>
    </xf>
    <xf numFmtId="164" fontId="38" fillId="2" borderId="46" xfId="0" applyNumberFormat="1" applyFont="1" applyFill="1" applyBorder="1" applyAlignment="1">
      <alignment horizontal="center"/>
    </xf>
    <xf numFmtId="0" fontId="40" fillId="7" borderId="30" xfId="0" applyFont="1" applyFill="1" applyBorder="1" applyAlignment="1">
      <alignment wrapText="1"/>
    </xf>
    <xf numFmtId="0" fontId="23" fillId="7" borderId="31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horizontal="center" vertical="center" wrapText="1"/>
    </xf>
    <xf numFmtId="166" fontId="23" fillId="7" borderId="23" xfId="1" applyNumberFormat="1" applyFont="1" applyFill="1" applyBorder="1" applyAlignment="1">
      <alignment horizontal="center" vertical="center" wrapText="1"/>
    </xf>
    <xf numFmtId="166" fontId="10" fillId="0" borderId="49" xfId="0" applyNumberFormat="1" applyFont="1" applyBorder="1" applyAlignment="1">
      <alignment horizontal="left"/>
    </xf>
    <xf numFmtId="166" fontId="10" fillId="0" borderId="50" xfId="0" applyNumberFormat="1" applyFont="1" applyBorder="1" applyAlignment="1">
      <alignment horizontal="left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166" fontId="3" fillId="2" borderId="46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6" fontId="4" fillId="2" borderId="12" xfId="0" applyNumberFormat="1" applyFont="1" applyFill="1" applyBorder="1" applyAlignment="1">
      <alignment horizontal="left"/>
    </xf>
    <xf numFmtId="166" fontId="3" fillId="2" borderId="12" xfId="0" applyNumberFormat="1" applyFont="1" applyFill="1" applyBorder="1" applyAlignment="1">
      <alignment horizontal="left" vertical="center"/>
    </xf>
    <xf numFmtId="166" fontId="3" fillId="2" borderId="6" xfId="0" applyNumberFormat="1" applyFont="1" applyFill="1" applyBorder="1" applyAlignment="1">
      <alignment horizontal="left" vertical="center"/>
    </xf>
    <xf numFmtId="166" fontId="3" fillId="4" borderId="30" xfId="0" applyNumberFormat="1" applyFont="1" applyFill="1" applyBorder="1"/>
    <xf numFmtId="166" fontId="3" fillId="2" borderId="0" xfId="0" applyNumberFormat="1" applyFont="1" applyFill="1"/>
    <xf numFmtId="166" fontId="3" fillId="2" borderId="30" xfId="0" applyNumberFormat="1" applyFont="1" applyFill="1" applyBorder="1"/>
    <xf numFmtId="166" fontId="3" fillId="8" borderId="30" xfId="0" applyNumberFormat="1" applyFont="1" applyFill="1" applyBorder="1" applyAlignment="1">
      <alignment horizontal="right"/>
    </xf>
    <xf numFmtId="166" fontId="3" fillId="8" borderId="30" xfId="0" applyNumberFormat="1" applyFont="1" applyFill="1" applyBorder="1"/>
    <xf numFmtId="166" fontId="3" fillId="10" borderId="30" xfId="0" applyNumberFormat="1" applyFont="1" applyFill="1" applyBorder="1"/>
    <xf numFmtId="166" fontId="3" fillId="4" borderId="30" xfId="0" applyNumberFormat="1" applyFont="1" applyFill="1" applyBorder="1" applyAlignment="1">
      <alignment horizontal="right"/>
    </xf>
    <xf numFmtId="166" fontId="3" fillId="2" borderId="20" xfId="0" applyNumberFormat="1" applyFont="1" applyFill="1" applyBorder="1"/>
    <xf numFmtId="166" fontId="44" fillId="3" borderId="31" xfId="0" applyNumberFormat="1" applyFont="1" applyFill="1" applyBorder="1" applyAlignment="1">
      <alignment horizontal="center" vertical="center" wrapText="1"/>
    </xf>
    <xf numFmtId="166" fontId="20" fillId="2" borderId="30" xfId="0" applyNumberFormat="1" applyFont="1" applyFill="1" applyBorder="1" applyAlignment="1">
      <alignment horizontal="right"/>
    </xf>
    <xf numFmtId="166" fontId="20" fillId="8" borderId="30" xfId="0" applyNumberFormat="1" applyFont="1" applyFill="1" applyBorder="1" applyAlignment="1">
      <alignment horizontal="right"/>
    </xf>
    <xf numFmtId="166" fontId="44" fillId="9" borderId="22" xfId="0" applyNumberFormat="1" applyFont="1" applyFill="1" applyBorder="1" applyAlignment="1">
      <alignment horizontal="center" vertical="center" wrapText="1"/>
    </xf>
    <xf numFmtId="165" fontId="22" fillId="4" borderId="10" xfId="0" applyNumberFormat="1" applyFont="1" applyFill="1" applyBorder="1"/>
    <xf numFmtId="165" fontId="45" fillId="4" borderId="11" xfId="0" applyNumberFormat="1" applyFont="1" applyFill="1" applyBorder="1"/>
    <xf numFmtId="165" fontId="45" fillId="10" borderId="11" xfId="0" applyNumberFormat="1" applyFont="1" applyFill="1" applyBorder="1"/>
    <xf numFmtId="165" fontId="45" fillId="2" borderId="11" xfId="0" applyNumberFormat="1" applyFont="1" applyFill="1" applyBorder="1"/>
    <xf numFmtId="0" fontId="22" fillId="0" borderId="38" xfId="0" applyFont="1" applyBorder="1" applyAlignment="1">
      <alignment horizontal="right" wrapText="1"/>
    </xf>
    <xf numFmtId="0" fontId="22" fillId="0" borderId="39" xfId="0" applyFont="1" applyBorder="1" applyAlignment="1">
      <alignment horizontal="right" wrapText="1"/>
    </xf>
    <xf numFmtId="165" fontId="22" fillId="10" borderId="11" xfId="0" applyNumberFormat="1" applyFont="1" applyFill="1" applyBorder="1"/>
    <xf numFmtId="165" fontId="45" fillId="4" borderId="10" xfId="0" applyNumberFormat="1" applyFont="1" applyFill="1" applyBorder="1"/>
    <xf numFmtId="166" fontId="22" fillId="4" borderId="10" xfId="0" applyNumberFormat="1" applyFont="1" applyFill="1" applyBorder="1"/>
    <xf numFmtId="166" fontId="22" fillId="10" borderId="10" xfId="0" applyNumberFormat="1" applyFont="1" applyFill="1" applyBorder="1"/>
    <xf numFmtId="166" fontId="22" fillId="2" borderId="11" xfId="0" applyNumberFormat="1" applyFont="1" applyFill="1" applyBorder="1"/>
    <xf numFmtId="166" fontId="22" fillId="4" borderId="11" xfId="0" applyNumberFormat="1" applyFont="1" applyFill="1" applyBorder="1"/>
    <xf numFmtId="166" fontId="22" fillId="2" borderId="38" xfId="0" applyNumberFormat="1" applyFont="1" applyFill="1" applyBorder="1"/>
    <xf numFmtId="166" fontId="22" fillId="2" borderId="39" xfId="0" applyNumberFormat="1" applyFont="1" applyFill="1" applyBorder="1"/>
    <xf numFmtId="165" fontId="22" fillId="4" borderId="47" xfId="0" applyNumberFormat="1" applyFont="1" applyFill="1" applyBorder="1"/>
    <xf numFmtId="166" fontId="22" fillId="8" borderId="10" xfId="0" applyNumberFormat="1" applyFont="1" applyFill="1" applyBorder="1" applyAlignment="1">
      <alignment horizontal="right"/>
    </xf>
    <xf numFmtId="166" fontId="22" fillId="2" borderId="10" xfId="0" applyNumberFormat="1" applyFont="1" applyFill="1" applyBorder="1" applyAlignment="1">
      <alignment horizontal="right"/>
    </xf>
    <xf numFmtId="165" fontId="22" fillId="2" borderId="29" xfId="0" applyNumberFormat="1" applyFont="1" applyFill="1" applyBorder="1"/>
    <xf numFmtId="0" fontId="43" fillId="2" borderId="0" xfId="0" applyFont="1" applyFill="1"/>
    <xf numFmtId="166" fontId="10" fillId="2" borderId="19" xfId="1" applyNumberFormat="1" applyFont="1" applyFill="1" applyBorder="1"/>
    <xf numFmtId="166" fontId="10" fillId="2" borderId="0" xfId="1" applyNumberFormat="1" applyFont="1" applyFill="1"/>
    <xf numFmtId="166" fontId="10" fillId="10" borderId="0" xfId="1" applyNumberFormat="1" applyFont="1" applyFill="1" applyBorder="1"/>
    <xf numFmtId="166" fontId="10" fillId="2" borderId="23" xfId="1" applyNumberFormat="1" applyFont="1" applyFill="1" applyBorder="1"/>
    <xf numFmtId="166" fontId="10" fillId="2" borderId="30" xfId="1" applyNumberFormat="1" applyFont="1" applyFill="1" applyBorder="1" applyAlignment="1">
      <alignment horizontal="right"/>
    </xf>
    <xf numFmtId="166" fontId="10" fillId="4" borderId="15" xfId="1" applyNumberFormat="1" applyFont="1" applyFill="1" applyBorder="1"/>
    <xf numFmtId="166" fontId="10" fillId="6" borderId="32" xfId="1" applyNumberFormat="1" applyFont="1" applyFill="1" applyBorder="1"/>
    <xf numFmtId="166" fontId="10" fillId="4" borderId="26" xfId="1" applyNumberFormat="1" applyFont="1" applyFill="1" applyBorder="1"/>
    <xf numFmtId="166" fontId="10" fillId="5" borderId="33" xfId="1" applyNumberFormat="1" applyFont="1" applyFill="1" applyBorder="1"/>
    <xf numFmtId="166" fontId="10" fillId="5" borderId="32" xfId="1" applyNumberFormat="1" applyFont="1" applyFill="1" applyBorder="1" applyAlignment="1">
      <alignment wrapText="1"/>
    </xf>
    <xf numFmtId="166" fontId="10" fillId="10" borderId="23" xfId="1" applyNumberFormat="1" applyFont="1" applyFill="1" applyBorder="1" applyAlignment="1">
      <alignment wrapText="1"/>
    </xf>
    <xf numFmtId="166" fontId="46" fillId="4" borderId="23" xfId="1" applyNumberFormat="1" applyFont="1" applyFill="1" applyBorder="1" applyAlignment="1">
      <alignment wrapText="1"/>
    </xf>
    <xf numFmtId="166" fontId="46" fillId="10" borderId="23" xfId="1" applyNumberFormat="1" applyFont="1" applyFill="1" applyBorder="1" applyAlignment="1">
      <alignment wrapText="1"/>
    </xf>
    <xf numFmtId="166" fontId="10" fillId="0" borderId="0" xfId="1" applyNumberFormat="1" applyFont="1"/>
    <xf numFmtId="166" fontId="10" fillId="4" borderId="30" xfId="1" applyNumberFormat="1" applyFont="1" applyFill="1" applyBorder="1" applyAlignment="1">
      <alignment horizontal="right" wrapText="1"/>
    </xf>
    <xf numFmtId="0" fontId="38" fillId="12" borderId="30" xfId="0" applyFont="1" applyFill="1" applyBorder="1" applyAlignment="1">
      <alignment horizontal="left" wrapText="1"/>
    </xf>
    <xf numFmtId="0" fontId="31" fillId="14" borderId="0" xfId="0" applyFont="1" applyFill="1"/>
    <xf numFmtId="0" fontId="0" fillId="0" borderId="30" xfId="0" applyBorder="1"/>
    <xf numFmtId="43" fontId="0" fillId="0" borderId="30" xfId="2" applyFont="1" applyBorder="1"/>
    <xf numFmtId="166" fontId="0" fillId="0" borderId="30" xfId="0" applyNumberFormat="1" applyBorder="1" applyAlignment="1">
      <alignment horizontal="center"/>
    </xf>
    <xf numFmtId="166" fontId="0" fillId="0" borderId="30" xfId="2" applyNumberFormat="1" applyFont="1" applyBorder="1"/>
    <xf numFmtId="166" fontId="0" fillId="0" borderId="30" xfId="2" applyNumberFormat="1" applyFont="1" applyFill="1" applyBorder="1"/>
    <xf numFmtId="166" fontId="0" fillId="0" borderId="30" xfId="0" applyNumberFormat="1" applyBorder="1"/>
    <xf numFmtId="166" fontId="9" fillId="0" borderId="30" xfId="0" applyNumberFormat="1" applyFont="1" applyBorder="1"/>
    <xf numFmtId="0" fontId="21" fillId="2" borderId="17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left" vertical="top" wrapText="1"/>
    </xf>
    <xf numFmtId="164" fontId="40" fillId="7" borderId="44" xfId="0" applyNumberFormat="1" applyFont="1" applyFill="1" applyBorder="1" applyAlignment="1">
      <alignment horizontal="center"/>
    </xf>
    <xf numFmtId="164" fontId="40" fillId="7" borderId="46" xfId="0" applyNumberFormat="1" applyFont="1" applyFill="1" applyBorder="1" applyAlignment="1">
      <alignment horizontal="center"/>
    </xf>
    <xf numFmtId="0" fontId="38" fillId="2" borderId="17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30" fillId="0" borderId="44" xfId="0" applyFont="1" applyBorder="1" applyAlignment="1"/>
    <xf numFmtId="0" fontId="30" fillId="0" borderId="45" xfId="0" applyFont="1" applyBorder="1" applyAlignment="1"/>
    <xf numFmtId="0" fontId="9" fillId="0" borderId="44" xfId="0" applyFont="1" applyBorder="1" applyAlignment="1">
      <alignment wrapText="1"/>
    </xf>
    <xf numFmtId="0" fontId="9" fillId="0" borderId="45" xfId="0" applyFont="1" applyBorder="1" applyAlignment="1">
      <alignment wrapText="1"/>
    </xf>
    <xf numFmtId="0" fontId="6" fillId="0" borderId="44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25" fillId="2" borderId="36" xfId="0" applyFont="1" applyFill="1" applyBorder="1" applyAlignment="1">
      <alignment horizontal="left" wrapText="1"/>
    </xf>
    <xf numFmtId="0" fontId="25" fillId="2" borderId="37" xfId="0" applyFont="1" applyFill="1" applyBorder="1" applyAlignment="1">
      <alignment horizontal="left" wrapText="1"/>
    </xf>
    <xf numFmtId="0" fontId="11" fillId="2" borderId="30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/>
    </xf>
    <xf numFmtId="164" fontId="40" fillId="7" borderId="51" xfId="0" applyNumberFormat="1" applyFont="1" applyFill="1" applyBorder="1" applyAlignment="1">
      <alignment horizontal="center"/>
    </xf>
    <xf numFmtId="164" fontId="40" fillId="7" borderId="52" xfId="0" applyNumberFormat="1" applyFont="1" applyFill="1" applyBorder="1" applyAlignment="1">
      <alignment horizontal="center"/>
    </xf>
    <xf numFmtId="0" fontId="21" fillId="4" borderId="40" xfId="0" applyFont="1" applyFill="1" applyBorder="1" applyAlignment="1">
      <alignment wrapText="1"/>
    </xf>
    <xf numFmtId="0" fontId="25" fillId="2" borderId="53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wrapText="1"/>
    </xf>
    <xf numFmtId="0" fontId="10" fillId="0" borderId="9" xfId="0" applyFont="1" applyBorder="1" applyAlignment="1">
      <alignment horizontal="justify"/>
    </xf>
    <xf numFmtId="0" fontId="10" fillId="0" borderId="9" xfId="0" applyFont="1" applyBorder="1"/>
    <xf numFmtId="0" fontId="10" fillId="0" borderId="50" xfId="0" applyFont="1" applyBorder="1"/>
    <xf numFmtId="0" fontId="21" fillId="2" borderId="9" xfId="0" applyFont="1" applyFill="1" applyBorder="1"/>
    <xf numFmtId="166" fontId="22" fillId="2" borderId="0" xfId="1" applyNumberFormat="1" applyFont="1" applyFill="1" applyBorder="1"/>
    <xf numFmtId="166" fontId="49" fillId="0" borderId="30" xfId="0" applyNumberFormat="1" applyFont="1" applyBorder="1" applyAlignment="1">
      <alignment horizontal="center" wrapText="1"/>
    </xf>
    <xf numFmtId="166" fontId="38" fillId="2" borderId="30" xfId="0" applyNumberFormat="1" applyFont="1" applyFill="1" applyBorder="1" applyAlignment="1">
      <alignment horizontal="center" wrapText="1"/>
    </xf>
    <xf numFmtId="166" fontId="48" fillId="2" borderId="0" xfId="0" applyNumberFormat="1" applyFont="1" applyFill="1" applyAlignment="1">
      <alignment wrapText="1"/>
    </xf>
    <xf numFmtId="166" fontId="49" fillId="0" borderId="0" xfId="0" applyNumberFormat="1" applyFont="1" applyAlignment="1">
      <alignment wrapText="1"/>
    </xf>
    <xf numFmtId="166" fontId="50" fillId="14" borderId="30" xfId="0" applyNumberFormat="1" applyFont="1" applyFill="1" applyBorder="1" applyAlignment="1">
      <alignment wrapText="1"/>
    </xf>
    <xf numFmtId="166" fontId="49" fillId="8" borderId="30" xfId="0" applyNumberFormat="1" applyFont="1" applyFill="1" applyBorder="1" applyAlignment="1">
      <alignment horizontal="center" wrapText="1"/>
    </xf>
    <xf numFmtId="166" fontId="49" fillId="0" borderId="30" xfId="0" applyNumberFormat="1" applyFont="1" applyFill="1" applyBorder="1" applyAlignment="1">
      <alignment horizontal="center" wrapText="1"/>
    </xf>
    <xf numFmtId="166" fontId="38" fillId="2" borderId="30" xfId="1" applyNumberFormat="1" applyFont="1" applyFill="1" applyBorder="1" applyAlignment="1">
      <alignment horizontal="center" wrapText="1"/>
    </xf>
    <xf numFmtId="0" fontId="21" fillId="9" borderId="9" xfId="0" applyFont="1" applyFill="1" applyBorder="1"/>
    <xf numFmtId="0" fontId="21" fillId="10" borderId="9" xfId="0" applyFont="1" applyFill="1" applyBorder="1"/>
    <xf numFmtId="0" fontId="22" fillId="10" borderId="9" xfId="0" applyFont="1" applyFill="1" applyBorder="1" applyAlignment="1">
      <alignment horizontal="center" vertical="center" wrapText="1"/>
    </xf>
    <xf numFmtId="0" fontId="22" fillId="4" borderId="20" xfId="0" applyFont="1" applyFill="1" applyBorder="1"/>
    <xf numFmtId="0" fontId="21" fillId="2" borderId="20" xfId="0" applyFont="1" applyFill="1" applyBorder="1"/>
    <xf numFmtId="0" fontId="22" fillId="4" borderId="20" xfId="0" applyFont="1" applyFill="1" applyBorder="1" applyAlignment="1">
      <alignment vertical="center"/>
    </xf>
    <xf numFmtId="0" fontId="22" fillId="2" borderId="20" xfId="0" applyFont="1" applyFill="1" applyBorder="1" applyAlignment="1">
      <alignment vertical="center"/>
    </xf>
    <xf numFmtId="0" fontId="22" fillId="2" borderId="20" xfId="0" applyFont="1" applyFill="1" applyBorder="1"/>
    <xf numFmtId="0" fontId="24" fillId="4" borderId="20" xfId="0" applyFont="1" applyFill="1" applyBorder="1"/>
    <xf numFmtId="0" fontId="24" fillId="2" borderId="20" xfId="0" applyFont="1" applyFill="1" applyBorder="1"/>
    <xf numFmtId="0" fontId="21" fillId="4" borderId="20" xfId="0" applyFont="1" applyFill="1" applyBorder="1"/>
    <xf numFmtId="0" fontId="22" fillId="2" borderId="2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2" fillId="4" borderId="20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22" fillId="0" borderId="9" xfId="0" applyFont="1" applyBorder="1" applyAlignment="1">
      <alignment wrapText="1"/>
    </xf>
    <xf numFmtId="0" fontId="22" fillId="4" borderId="2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wrapText="1"/>
    </xf>
    <xf numFmtId="8" fontId="21" fillId="0" borderId="0" xfId="0" applyNumberFormat="1" applyFont="1" applyBorder="1" applyAlignment="1">
      <alignment horizontal="right" wrapText="1"/>
    </xf>
    <xf numFmtId="0" fontId="21" fillId="0" borderId="0" xfId="0" applyFont="1" applyBorder="1" applyAlignment="1">
      <alignment horizontal="right"/>
    </xf>
    <xf numFmtId="0" fontId="25" fillId="2" borderId="54" xfId="0" applyFont="1" applyFill="1" applyBorder="1" applyAlignment="1">
      <alignment horizontal="left" wrapText="1"/>
    </xf>
    <xf numFmtId="0" fontId="21" fillId="4" borderId="23" xfId="0" applyFont="1" applyFill="1" applyBorder="1"/>
    <xf numFmtId="0" fontId="21" fillId="2" borderId="20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1" fillId="2" borderId="23" xfId="0" applyFont="1" applyFill="1" applyBorder="1"/>
    <xf numFmtId="0" fontId="21" fillId="2" borderId="55" xfId="0" applyFont="1" applyFill="1" applyBorder="1"/>
  </cellXfs>
  <cellStyles count="3">
    <cellStyle name="Obično" xfId="0" builtinId="0"/>
    <cellStyle name="Valuta" xfId="1" builtinId="4"/>
    <cellStyle name="Zarez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457200</xdr:colOff>
      <xdr:row>48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5943600" cy="7629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23</xdr:row>
      <xdr:rowOff>28574</xdr:rowOff>
    </xdr:from>
    <xdr:to>
      <xdr:col>8</xdr:col>
      <xdr:colOff>409574</xdr:colOff>
      <xdr:row>28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492D8E3A-D33C-4328-82B9-80CB3BD5FCCD}"/>
            </a:ext>
          </a:extLst>
        </xdr:cNvPr>
        <xdr:cNvSpPr txBox="1">
          <a:spLocks noChangeArrowheads="1"/>
        </xdr:cNvSpPr>
      </xdr:nvSpPr>
      <xdr:spPr bwMode="auto">
        <a:xfrm>
          <a:off x="6972300" y="2581274"/>
          <a:ext cx="169544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defRPr sz="1000"/>
          </a:pPr>
          <a:r>
            <a:rPr lang="hr-H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hr-HR"/>
            <a:t> 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8"/>
  <sheetViews>
    <sheetView topLeftCell="A13" workbookViewId="0">
      <selection activeCell="O26" sqref="O26"/>
    </sheetView>
  </sheetViews>
  <sheetFormatPr defaultRowHeight="12.75"/>
  <sheetData>
    <row r="7" spans="1:1">
      <c r="A7" s="9"/>
    </row>
    <row r="8" spans="1:1">
      <c r="A8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8"/>
  <sheetViews>
    <sheetView showGridLines="0" topLeftCell="A103" workbookViewId="0">
      <selection activeCell="A3" sqref="A3:C98"/>
    </sheetView>
  </sheetViews>
  <sheetFormatPr defaultRowHeight="15.75"/>
  <cols>
    <col min="1" max="1" width="47.42578125" style="71" customWidth="1"/>
    <col min="2" max="2" width="12.42578125" style="71" customWidth="1"/>
    <col min="3" max="3" width="14" style="197" customWidth="1"/>
    <col min="4" max="16384" width="9.140625" style="1"/>
  </cols>
  <sheetData>
    <row r="1" spans="1:3">
      <c r="A1" s="167"/>
      <c r="B1" s="168"/>
      <c r="C1" s="192"/>
    </row>
    <row r="2" spans="1:3" ht="16.5" thickBot="1">
      <c r="A2" s="372"/>
      <c r="B2" s="372"/>
      <c r="C2" s="372"/>
    </row>
    <row r="3" spans="1:3" ht="35.25" customHeight="1">
      <c r="A3" s="303" t="s">
        <v>899</v>
      </c>
      <c r="B3" s="389" t="s">
        <v>931</v>
      </c>
      <c r="C3" s="390"/>
    </row>
    <row r="4" spans="1:3" ht="13.5" customHeight="1">
      <c r="A4" s="304">
        <v>2022</v>
      </c>
      <c r="B4" s="305"/>
      <c r="C4" s="306"/>
    </row>
    <row r="5" spans="1:3">
      <c r="A5" s="169" t="s">
        <v>1</v>
      </c>
      <c r="B5" s="170"/>
      <c r="C5" s="184"/>
    </row>
    <row r="6" spans="1:3" ht="15" customHeight="1">
      <c r="A6" s="171" t="s">
        <v>230</v>
      </c>
      <c r="B6" s="172"/>
      <c r="C6" s="189"/>
    </row>
    <row r="7" spans="1:3">
      <c r="A7" s="173" t="s">
        <v>2</v>
      </c>
      <c r="B7" s="170"/>
      <c r="C7" s="184"/>
    </row>
    <row r="8" spans="1:3">
      <c r="A8" s="171" t="s">
        <v>3</v>
      </c>
      <c r="B8" s="172"/>
      <c r="C8" s="189"/>
    </row>
    <row r="9" spans="1:3">
      <c r="A9" s="173" t="s">
        <v>4</v>
      </c>
      <c r="B9" s="170"/>
      <c r="C9" s="184"/>
    </row>
    <row r="10" spans="1:3">
      <c r="A10" s="174" t="s">
        <v>893</v>
      </c>
      <c r="B10" s="172">
        <f>C10*7.5345</f>
        <v>1582.2450000000001</v>
      </c>
      <c r="C10" s="189">
        <v>210</v>
      </c>
    </row>
    <row r="11" spans="1:3">
      <c r="A11" s="175" t="s">
        <v>894</v>
      </c>
      <c r="B11" s="172">
        <f>C11*7.5345</f>
        <v>2335.6950000000002</v>
      </c>
      <c r="C11" s="189">
        <v>310</v>
      </c>
    </row>
    <row r="12" spans="1:3">
      <c r="A12" s="166"/>
      <c r="B12" s="172"/>
      <c r="C12" s="189"/>
    </row>
    <row r="13" spans="1:3">
      <c r="A13" s="161" t="s">
        <v>231</v>
      </c>
      <c r="B13" s="172"/>
      <c r="C13" s="184"/>
    </row>
    <row r="14" spans="1:3">
      <c r="A14" s="171" t="s">
        <v>230</v>
      </c>
      <c r="B14" s="172"/>
      <c r="C14" s="189"/>
    </row>
    <row r="15" spans="1:3">
      <c r="A15" s="173" t="s">
        <v>2</v>
      </c>
      <c r="B15" s="172"/>
      <c r="C15" s="184"/>
    </row>
    <row r="16" spans="1:3">
      <c r="A16" s="171" t="s">
        <v>3</v>
      </c>
      <c r="B16" s="172"/>
      <c r="C16" s="189"/>
    </row>
    <row r="17" spans="1:3">
      <c r="A17" s="173" t="s">
        <v>4</v>
      </c>
      <c r="B17" s="172"/>
      <c r="C17" s="184"/>
    </row>
    <row r="18" spans="1:3">
      <c r="A18" s="176" t="s">
        <v>233</v>
      </c>
      <c r="B18" s="172"/>
      <c r="C18" s="189"/>
    </row>
    <row r="19" spans="1:3" ht="31.5">
      <c r="A19" s="177" t="s">
        <v>232</v>
      </c>
      <c r="B19" s="172"/>
      <c r="C19" s="184"/>
    </row>
    <row r="20" spans="1:3">
      <c r="A20" s="174" t="s">
        <v>895</v>
      </c>
      <c r="B20" s="172">
        <f t="shared" ref="B20:B73" si="0">C20*7.5345</f>
        <v>1958.97</v>
      </c>
      <c r="C20" s="189">
        <v>260</v>
      </c>
    </row>
    <row r="21" spans="1:3">
      <c r="A21" s="175" t="s">
        <v>896</v>
      </c>
      <c r="B21" s="172">
        <f t="shared" si="0"/>
        <v>3164.4900000000002</v>
      </c>
      <c r="C21" s="193">
        <v>420</v>
      </c>
    </row>
    <row r="22" spans="1:3">
      <c r="A22" s="175"/>
      <c r="B22" s="172"/>
      <c r="C22" s="193"/>
    </row>
    <row r="23" spans="1:3">
      <c r="A23" s="164" t="s">
        <v>266</v>
      </c>
      <c r="B23" s="172"/>
      <c r="C23" s="189"/>
    </row>
    <row r="24" spans="1:3">
      <c r="A24" s="171" t="s">
        <v>230</v>
      </c>
      <c r="B24" s="172"/>
      <c r="C24" s="184"/>
    </row>
    <row r="25" spans="1:3">
      <c r="A25" s="173" t="s">
        <v>234</v>
      </c>
      <c r="B25" s="172"/>
      <c r="C25" s="189"/>
    </row>
    <row r="26" spans="1:3">
      <c r="A26" s="171" t="s">
        <v>235</v>
      </c>
      <c r="B26" s="172"/>
      <c r="C26" s="184"/>
    </row>
    <row r="27" spans="1:3">
      <c r="A27" s="173" t="s">
        <v>236</v>
      </c>
      <c r="B27" s="172"/>
      <c r="C27" s="189"/>
    </row>
    <row r="28" spans="1:3">
      <c r="A28" s="176" t="s">
        <v>582</v>
      </c>
      <c r="B28" s="172"/>
      <c r="C28" s="184"/>
    </row>
    <row r="29" spans="1:3">
      <c r="A29" s="174" t="s">
        <v>897</v>
      </c>
      <c r="B29" s="172">
        <f t="shared" si="0"/>
        <v>2411.04</v>
      </c>
      <c r="C29" s="189">
        <v>320</v>
      </c>
    </row>
    <row r="30" spans="1:3">
      <c r="A30" s="175" t="s">
        <v>898</v>
      </c>
      <c r="B30" s="172">
        <f t="shared" si="0"/>
        <v>3917.94</v>
      </c>
      <c r="C30" s="189">
        <v>520</v>
      </c>
    </row>
    <row r="31" spans="1:3">
      <c r="A31" s="166"/>
      <c r="B31" s="172"/>
      <c r="C31" s="189"/>
    </row>
    <row r="32" spans="1:3">
      <c r="A32" s="163"/>
      <c r="B32" s="172"/>
      <c r="C32" s="187"/>
    </row>
    <row r="33" spans="1:3" ht="47.25">
      <c r="A33" s="178" t="s">
        <v>892</v>
      </c>
      <c r="B33" s="172"/>
      <c r="C33" s="189"/>
    </row>
    <row r="34" spans="1:3">
      <c r="A34" s="166"/>
      <c r="B34" s="172"/>
      <c r="C34" s="189"/>
    </row>
    <row r="35" spans="1:3" ht="16.5">
      <c r="A35" s="179" t="s">
        <v>545</v>
      </c>
      <c r="B35" s="374" t="s">
        <v>931</v>
      </c>
      <c r="C35" s="375"/>
    </row>
    <row r="36" spans="1:3" ht="31.5">
      <c r="A36" s="164" t="s">
        <v>250</v>
      </c>
      <c r="B36" s="172"/>
      <c r="C36" s="184"/>
    </row>
    <row r="37" spans="1:3" ht="136.5" customHeight="1">
      <c r="A37" s="180" t="s">
        <v>6</v>
      </c>
      <c r="B37" s="172"/>
      <c r="C37" s="189"/>
    </row>
    <row r="38" spans="1:3">
      <c r="A38" s="174" t="s">
        <v>903</v>
      </c>
      <c r="B38" s="172">
        <f t="shared" si="0"/>
        <v>3315.1800000000003</v>
      </c>
      <c r="C38" s="189">
        <v>440</v>
      </c>
    </row>
    <row r="39" spans="1:3">
      <c r="A39" s="175" t="s">
        <v>904</v>
      </c>
      <c r="B39" s="172">
        <f t="shared" si="0"/>
        <v>4294.665</v>
      </c>
      <c r="C39" s="193">
        <v>570</v>
      </c>
    </row>
    <row r="40" spans="1:3">
      <c r="A40" s="166"/>
      <c r="B40" s="172"/>
      <c r="C40" s="189"/>
    </row>
    <row r="41" spans="1:3" ht="16.5">
      <c r="A41" s="181" t="s">
        <v>263</v>
      </c>
      <c r="B41" s="374" t="s">
        <v>931</v>
      </c>
      <c r="C41" s="375"/>
    </row>
    <row r="42" spans="1:3" ht="189">
      <c r="A42" s="182" t="s">
        <v>262</v>
      </c>
      <c r="B42" s="172"/>
      <c r="C42" s="184"/>
    </row>
    <row r="43" spans="1:3" s="162" customFormat="1">
      <c r="A43" s="166" t="s">
        <v>907</v>
      </c>
      <c r="B43" s="172">
        <f t="shared" si="0"/>
        <v>7496.8275000000003</v>
      </c>
      <c r="C43" s="184">
        <v>995</v>
      </c>
    </row>
    <row r="44" spans="1:3">
      <c r="A44" s="161" t="s">
        <v>265</v>
      </c>
      <c r="B44" s="172"/>
      <c r="C44" s="184"/>
    </row>
    <row r="45" spans="1:3" ht="94.5">
      <c r="A45" s="183" t="s">
        <v>264</v>
      </c>
      <c r="B45" s="172"/>
      <c r="C45" s="194"/>
    </row>
    <row r="46" spans="1:3" s="165" customFormat="1">
      <c r="A46" s="163" t="s">
        <v>908</v>
      </c>
      <c r="B46" s="172">
        <f t="shared" si="0"/>
        <v>3767.25</v>
      </c>
      <c r="C46" s="184">
        <v>500</v>
      </c>
    </row>
    <row r="47" spans="1:3" ht="26.25" customHeight="1">
      <c r="A47" s="185" t="s">
        <v>239</v>
      </c>
      <c r="B47" s="374" t="s">
        <v>931</v>
      </c>
      <c r="C47" s="375"/>
    </row>
    <row r="48" spans="1:3" ht="78.75">
      <c r="A48" s="163" t="s">
        <v>882</v>
      </c>
      <c r="B48" s="172"/>
      <c r="C48" s="184"/>
    </row>
    <row r="49" spans="1:3">
      <c r="A49" s="163"/>
      <c r="B49" s="172"/>
      <c r="C49" s="184"/>
    </row>
    <row r="50" spans="1:3">
      <c r="A50" s="161" t="s">
        <v>240</v>
      </c>
      <c r="B50" s="172"/>
      <c r="C50" s="189"/>
    </row>
    <row r="51" spans="1:3" ht="31.5">
      <c r="A51" s="163" t="s">
        <v>241</v>
      </c>
      <c r="B51" s="172"/>
      <c r="C51" s="184"/>
    </row>
    <row r="52" spans="1:3">
      <c r="A52" s="166" t="s">
        <v>918</v>
      </c>
      <c r="B52" s="172">
        <f t="shared" si="0"/>
        <v>602.76</v>
      </c>
      <c r="C52" s="189">
        <v>80</v>
      </c>
    </row>
    <row r="53" spans="1:3">
      <c r="A53" s="163"/>
      <c r="B53" s="172"/>
      <c r="C53" s="184"/>
    </row>
    <row r="54" spans="1:3">
      <c r="A54" s="161" t="s">
        <v>246</v>
      </c>
      <c r="B54" s="172"/>
      <c r="C54" s="189"/>
    </row>
    <row r="55" spans="1:3" ht="31.5">
      <c r="A55" s="163" t="s">
        <v>242</v>
      </c>
      <c r="B55" s="172"/>
      <c r="C55" s="184"/>
    </row>
    <row r="56" spans="1:3">
      <c r="A56" s="166" t="s">
        <v>917</v>
      </c>
      <c r="B56" s="172">
        <f t="shared" si="0"/>
        <v>904.1400000000001</v>
      </c>
      <c r="C56" s="189">
        <v>120</v>
      </c>
    </row>
    <row r="57" spans="1:3">
      <c r="A57" s="161" t="s">
        <v>253</v>
      </c>
      <c r="B57" s="172"/>
      <c r="C57" s="189"/>
    </row>
    <row r="58" spans="1:3" ht="47.25">
      <c r="A58" s="163" t="s">
        <v>244</v>
      </c>
      <c r="B58" s="172"/>
      <c r="C58" s="184"/>
    </row>
    <row r="59" spans="1:3" ht="63">
      <c r="A59" s="178" t="s">
        <v>243</v>
      </c>
      <c r="B59" s="172">
        <f t="shared" si="0"/>
        <v>1393.8825000000002</v>
      </c>
      <c r="C59" s="189">
        <v>185</v>
      </c>
    </row>
    <row r="60" spans="1:3">
      <c r="A60" s="163" t="s">
        <v>916</v>
      </c>
      <c r="B60" s="172"/>
      <c r="C60" s="184"/>
    </row>
    <row r="61" spans="1:3">
      <c r="A61" s="161" t="s">
        <v>254</v>
      </c>
      <c r="B61" s="172"/>
      <c r="C61" s="186"/>
    </row>
    <row r="62" spans="1:3" ht="47.25">
      <c r="A62" s="163" t="s">
        <v>245</v>
      </c>
      <c r="B62" s="172"/>
      <c r="C62" s="187"/>
    </row>
    <row r="63" spans="1:3" ht="63">
      <c r="A63" s="178" t="s">
        <v>243</v>
      </c>
      <c r="B63" s="172">
        <f t="shared" si="0"/>
        <v>1657.5900000000001</v>
      </c>
      <c r="C63" s="189">
        <v>220</v>
      </c>
    </row>
    <row r="64" spans="1:3">
      <c r="A64" s="178" t="s">
        <v>915</v>
      </c>
      <c r="B64" s="172"/>
      <c r="C64" s="189"/>
    </row>
    <row r="65" spans="1:3">
      <c r="A65" s="188" t="s">
        <v>251</v>
      </c>
      <c r="B65" s="172"/>
      <c r="C65" s="189"/>
    </row>
    <row r="66" spans="1:3" ht="47.25">
      <c r="A66" s="163" t="s">
        <v>257</v>
      </c>
      <c r="B66" s="172">
        <f t="shared" si="0"/>
        <v>2335.6950000000002</v>
      </c>
      <c r="C66" s="193">
        <v>310</v>
      </c>
    </row>
    <row r="67" spans="1:3">
      <c r="A67" s="163" t="s">
        <v>914</v>
      </c>
      <c r="B67" s="172"/>
      <c r="C67" s="184"/>
    </row>
    <row r="68" spans="1:3">
      <c r="A68" s="161" t="s">
        <v>247</v>
      </c>
      <c r="B68" s="172"/>
      <c r="C68" s="186"/>
    </row>
    <row r="69" spans="1:3" ht="47.25">
      <c r="A69" s="163" t="s">
        <v>259</v>
      </c>
      <c r="B69" s="172"/>
      <c r="C69" s="187"/>
    </row>
    <row r="70" spans="1:3">
      <c r="A70" s="166" t="s">
        <v>913</v>
      </c>
      <c r="B70" s="172">
        <f t="shared" si="0"/>
        <v>1356.21</v>
      </c>
      <c r="C70" s="189">
        <v>180</v>
      </c>
    </row>
    <row r="71" spans="1:3">
      <c r="A71" s="161" t="s">
        <v>255</v>
      </c>
      <c r="B71" s="172"/>
      <c r="C71" s="189"/>
    </row>
    <row r="72" spans="1:3" ht="47.25">
      <c r="A72" s="163" t="s">
        <v>260</v>
      </c>
      <c r="B72" s="172"/>
      <c r="C72" s="184"/>
    </row>
    <row r="73" spans="1:3" ht="63">
      <c r="A73" s="178" t="s">
        <v>243</v>
      </c>
      <c r="B73" s="172">
        <f t="shared" si="0"/>
        <v>1883.625</v>
      </c>
      <c r="C73" s="189">
        <v>250</v>
      </c>
    </row>
    <row r="74" spans="1:3">
      <c r="A74" s="178" t="s">
        <v>912</v>
      </c>
      <c r="B74" s="172"/>
      <c r="C74" s="189"/>
    </row>
    <row r="75" spans="1:3">
      <c r="A75" s="188" t="s">
        <v>252</v>
      </c>
      <c r="B75" s="172"/>
      <c r="C75" s="195"/>
    </row>
    <row r="76" spans="1:3" ht="47.25">
      <c r="A76" s="163" t="s">
        <v>256</v>
      </c>
      <c r="B76" s="172">
        <f t="shared" ref="B76:B82" si="1">C76*7.5345</f>
        <v>2599.4025000000001</v>
      </c>
      <c r="C76" s="193">
        <v>345</v>
      </c>
    </row>
    <row r="77" spans="1:3">
      <c r="A77" s="163" t="s">
        <v>911</v>
      </c>
      <c r="B77" s="172"/>
      <c r="C77" s="193"/>
    </row>
    <row r="78" spans="1:3">
      <c r="A78" s="161" t="s">
        <v>248</v>
      </c>
      <c r="B78" s="172"/>
      <c r="C78" s="187"/>
    </row>
    <row r="79" spans="1:3" ht="47.25">
      <c r="A79" s="166" t="s">
        <v>261</v>
      </c>
      <c r="B79" s="172">
        <f t="shared" si="1"/>
        <v>1017.1575</v>
      </c>
      <c r="C79" s="189">
        <v>135</v>
      </c>
    </row>
    <row r="80" spans="1:3">
      <c r="A80" s="163" t="s">
        <v>910</v>
      </c>
      <c r="B80" s="172"/>
      <c r="C80" s="187"/>
    </row>
    <row r="81" spans="1:3">
      <c r="A81" s="190" t="s">
        <v>249</v>
      </c>
      <c r="B81" s="172"/>
      <c r="C81" s="186"/>
    </row>
    <row r="82" spans="1:3" ht="63">
      <c r="A82" s="163" t="s">
        <v>258</v>
      </c>
      <c r="B82" s="172">
        <f t="shared" si="1"/>
        <v>3993.2850000000003</v>
      </c>
      <c r="C82" s="193">
        <v>530</v>
      </c>
    </row>
    <row r="83" spans="1:3">
      <c r="A83" s="391" t="s">
        <v>909</v>
      </c>
      <c r="B83" s="191"/>
      <c r="C83" s="196"/>
    </row>
    <row r="84" spans="1:3" ht="54.75" customHeight="1">
      <c r="A84" s="392" t="s">
        <v>883</v>
      </c>
      <c r="B84" s="373"/>
      <c r="C84" s="373"/>
    </row>
    <row r="85" spans="1:3" ht="29.25" customHeight="1">
      <c r="A85" s="302" t="s">
        <v>932</v>
      </c>
      <c r="B85" s="374" t="s">
        <v>931</v>
      </c>
      <c r="C85" s="375"/>
    </row>
    <row r="86" spans="1:3" ht="29.25" customHeight="1">
      <c r="A86" s="393" t="s">
        <v>923</v>
      </c>
      <c r="B86" s="300"/>
      <c r="C86" s="301"/>
    </row>
    <row r="87" spans="1:3" ht="132">
      <c r="A87" s="394" t="s">
        <v>927</v>
      </c>
      <c r="B87" s="211"/>
      <c r="C87" s="299"/>
    </row>
    <row r="88" spans="1:3" ht="20.25" customHeight="1">
      <c r="A88" s="395" t="s">
        <v>936</v>
      </c>
      <c r="B88" s="211">
        <f>C88*7.5345</f>
        <v>3126.8175000000001</v>
      </c>
      <c r="C88" s="299">
        <v>415</v>
      </c>
    </row>
    <row r="89" spans="1:3" ht="16.5">
      <c r="A89" s="250" t="s">
        <v>924</v>
      </c>
      <c r="B89" s="211"/>
      <c r="C89" s="298"/>
    </row>
    <row r="90" spans="1:3" ht="132">
      <c r="A90" s="394" t="s">
        <v>928</v>
      </c>
      <c r="B90" s="211"/>
      <c r="C90" s="299"/>
    </row>
    <row r="91" spans="1:3" ht="16.5">
      <c r="A91" s="395" t="s">
        <v>935</v>
      </c>
      <c r="B91" s="211">
        <f t="shared" ref="B91:B97" si="2">C91*7.5345</f>
        <v>1921.2975000000001</v>
      </c>
      <c r="C91" s="299">
        <v>255</v>
      </c>
    </row>
    <row r="92" spans="1:3" ht="16.5">
      <c r="A92" s="250" t="s">
        <v>925</v>
      </c>
      <c r="B92" s="211"/>
      <c r="C92" s="298"/>
    </row>
    <row r="93" spans="1:3" ht="99">
      <c r="A93" s="394" t="s">
        <v>929</v>
      </c>
      <c r="B93" s="211"/>
      <c r="C93" s="299"/>
    </row>
    <row r="94" spans="1:3" ht="16.5">
      <c r="A94" s="395" t="s">
        <v>934</v>
      </c>
      <c r="B94" s="211">
        <f t="shared" si="2"/>
        <v>2637.0750000000003</v>
      </c>
      <c r="C94" s="299">
        <v>350</v>
      </c>
    </row>
    <row r="95" spans="1:3" ht="16.5">
      <c r="A95" s="250" t="s">
        <v>926</v>
      </c>
      <c r="B95" s="211"/>
      <c r="C95" s="298"/>
    </row>
    <row r="96" spans="1:3" ht="66">
      <c r="A96" s="394" t="s">
        <v>930</v>
      </c>
      <c r="B96" s="211"/>
      <c r="C96" s="299"/>
    </row>
    <row r="97" spans="1:3" ht="16.5">
      <c r="A97" s="396" t="s">
        <v>933</v>
      </c>
      <c r="B97" s="211">
        <f t="shared" si="2"/>
        <v>1100.037</v>
      </c>
      <c r="C97" s="299">
        <v>146</v>
      </c>
    </row>
    <row r="98" spans="1:3">
      <c r="A98" s="397" t="s">
        <v>87</v>
      </c>
      <c r="B98" s="125"/>
      <c r="C98" s="398"/>
    </row>
  </sheetData>
  <mergeCells count="7">
    <mergeCell ref="A2:C2"/>
    <mergeCell ref="A84:C84"/>
    <mergeCell ref="B85:C85"/>
    <mergeCell ref="B47:C47"/>
    <mergeCell ref="B41:C41"/>
    <mergeCell ref="B35:C35"/>
    <mergeCell ref="B3:C3"/>
  </mergeCells>
  <printOptions horizontalCentered="1"/>
  <pageMargins left="0.25" right="0.25" top="0.75" bottom="0.75" header="0.3" footer="0.3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2"/>
  <sheetViews>
    <sheetView workbookViewId="0">
      <selection activeCell="K22" sqref="K22"/>
    </sheetView>
  </sheetViews>
  <sheetFormatPr defaultRowHeight="16.5"/>
  <cols>
    <col min="1" max="1" width="31" style="252" customWidth="1"/>
    <col min="2" max="2" width="11.7109375" style="252" customWidth="1"/>
    <col min="3" max="3" width="12.5703125" style="202" customWidth="1"/>
    <col min="4" max="4" width="11.7109375" style="252" customWidth="1"/>
    <col min="5" max="5" width="10.42578125" style="361" customWidth="1"/>
    <col min="6" max="6" width="11.85546875" style="402" customWidth="1"/>
    <col min="10" max="10" width="0" hidden="1" customWidth="1"/>
    <col min="11" max="11" width="17.140625" customWidth="1"/>
    <col min="12" max="14" width="0" hidden="1" customWidth="1"/>
  </cols>
  <sheetData>
    <row r="1" spans="1:17" s="1" customFormat="1">
      <c r="A1" s="378" t="s">
        <v>683</v>
      </c>
      <c r="B1" s="378"/>
      <c r="C1" s="198"/>
      <c r="D1" s="199"/>
      <c r="E1" s="348"/>
      <c r="F1" s="401"/>
    </row>
    <row r="2" spans="1:17" s="1" customFormat="1" ht="17.25" thickBot="1">
      <c r="A2" s="376" t="s">
        <v>781</v>
      </c>
      <c r="B2" s="376"/>
      <c r="C2" s="376"/>
      <c r="D2" s="376"/>
      <c r="E2" s="349"/>
      <c r="F2" s="401"/>
    </row>
    <row r="3" spans="1:17">
      <c r="A3" s="377"/>
      <c r="B3" s="377"/>
      <c r="C3" s="377"/>
      <c r="D3" s="377"/>
      <c r="E3" s="350"/>
    </row>
    <row r="4" spans="1:17" ht="17.25" thickBot="1">
      <c r="A4" s="200" t="s">
        <v>583</v>
      </c>
      <c r="B4" s="201"/>
      <c r="D4" s="203"/>
      <c r="E4" s="350"/>
    </row>
    <row r="5" spans="1:17" ht="30.75">
      <c r="A5" s="204" t="s">
        <v>19</v>
      </c>
      <c r="B5" s="205">
        <v>2022</v>
      </c>
      <c r="C5" s="206" t="s">
        <v>793</v>
      </c>
      <c r="D5" s="205">
        <v>2023</v>
      </c>
      <c r="E5" s="206" t="s">
        <v>792</v>
      </c>
      <c r="F5" s="403" t="s">
        <v>966</v>
      </c>
    </row>
    <row r="6" spans="1:17" ht="33">
      <c r="A6" s="207" t="s">
        <v>8</v>
      </c>
      <c r="B6" s="208">
        <v>350</v>
      </c>
      <c r="C6" s="209">
        <v>46.452982945119118</v>
      </c>
      <c r="D6" s="208">
        <f>E6*7.5345</f>
        <v>452.07000000000005</v>
      </c>
      <c r="E6" s="267">
        <v>60</v>
      </c>
      <c r="F6" s="404">
        <v>20.75</v>
      </c>
      <c r="Q6">
        <v>7.5345000000000004</v>
      </c>
    </row>
    <row r="7" spans="1:17" ht="33">
      <c r="A7" s="207" t="s">
        <v>990</v>
      </c>
      <c r="B7" s="208"/>
      <c r="C7" s="209"/>
      <c r="D7" s="208">
        <f t="shared" ref="D7:D23" si="0">E7*7.5345</f>
        <v>376.72500000000002</v>
      </c>
      <c r="E7" s="267">
        <v>50</v>
      </c>
      <c r="F7" s="404"/>
      <c r="Q7">
        <v>7.5345000000000004</v>
      </c>
    </row>
    <row r="8" spans="1:17" ht="33">
      <c r="A8" s="210" t="s">
        <v>9</v>
      </c>
      <c r="B8" s="211">
        <v>300</v>
      </c>
      <c r="C8" s="212">
        <v>39.816842524387816</v>
      </c>
      <c r="D8" s="208">
        <f t="shared" si="0"/>
        <v>376.72500000000002</v>
      </c>
      <c r="E8" s="268">
        <v>50</v>
      </c>
      <c r="F8" s="399">
        <v>20.75</v>
      </c>
    </row>
    <row r="9" spans="1:17" ht="33">
      <c r="A9" s="210" t="s">
        <v>991</v>
      </c>
      <c r="B9" s="211"/>
      <c r="C9" s="212"/>
      <c r="D9" s="208">
        <f t="shared" si="0"/>
        <v>301.38</v>
      </c>
      <c r="E9" s="268">
        <v>40</v>
      </c>
      <c r="F9" s="399"/>
    </row>
    <row r="10" spans="1:17" ht="33">
      <c r="A10" s="207" t="s">
        <v>10</v>
      </c>
      <c r="B10" s="208">
        <v>350</v>
      </c>
      <c r="C10" s="209">
        <v>46.452982945119118</v>
      </c>
      <c r="D10" s="208">
        <f t="shared" si="0"/>
        <v>452.07000000000005</v>
      </c>
      <c r="E10" s="267">
        <v>60</v>
      </c>
      <c r="F10" s="404">
        <v>20.75</v>
      </c>
    </row>
    <row r="11" spans="1:17" ht="33">
      <c r="A11" s="207" t="s">
        <v>992</v>
      </c>
      <c r="B11" s="208"/>
      <c r="C11" s="209"/>
      <c r="D11" s="208">
        <f t="shared" si="0"/>
        <v>376.72500000000002</v>
      </c>
      <c r="E11" s="267">
        <v>50</v>
      </c>
      <c r="F11" s="404"/>
    </row>
    <row r="12" spans="1:17" ht="33">
      <c r="A12" s="207" t="s">
        <v>877</v>
      </c>
      <c r="B12" s="211"/>
      <c r="C12" s="212"/>
      <c r="D12" s="208">
        <f t="shared" si="0"/>
        <v>452.07000000000005</v>
      </c>
      <c r="E12" s="268">
        <v>60</v>
      </c>
      <c r="F12" s="399">
        <v>20.75</v>
      </c>
    </row>
    <row r="13" spans="1:17" ht="33">
      <c r="A13" s="207" t="s">
        <v>993</v>
      </c>
      <c r="B13" s="211"/>
      <c r="C13" s="212"/>
      <c r="D13" s="208">
        <f t="shared" si="0"/>
        <v>376.72500000000002</v>
      </c>
      <c r="E13" s="268">
        <v>50</v>
      </c>
      <c r="F13" s="399"/>
    </row>
    <row r="14" spans="1:17">
      <c r="A14" s="207" t="s">
        <v>906</v>
      </c>
      <c r="B14" s="208"/>
      <c r="C14" s="209"/>
      <c r="D14" s="208">
        <f t="shared" si="0"/>
        <v>376.72500000000002</v>
      </c>
      <c r="E14" s="267">
        <v>50</v>
      </c>
      <c r="F14" s="404">
        <v>20.75</v>
      </c>
    </row>
    <row r="15" spans="1:17" ht="33">
      <c r="A15" s="207" t="s">
        <v>994</v>
      </c>
      <c r="B15" s="208"/>
      <c r="C15" s="209"/>
      <c r="D15" s="208">
        <f t="shared" si="0"/>
        <v>301.38</v>
      </c>
      <c r="E15" s="267">
        <v>40</v>
      </c>
      <c r="F15" s="404"/>
    </row>
    <row r="16" spans="1:17">
      <c r="A16" s="207" t="s">
        <v>905</v>
      </c>
      <c r="B16" s="208"/>
      <c r="C16" s="209"/>
      <c r="D16" s="208">
        <f t="shared" si="0"/>
        <v>376.72500000000002</v>
      </c>
      <c r="E16" s="267">
        <v>50</v>
      </c>
      <c r="F16" s="404">
        <v>20.75</v>
      </c>
    </row>
    <row r="17" spans="1:6" ht="33">
      <c r="A17" s="207" t="s">
        <v>995</v>
      </c>
      <c r="B17" s="208"/>
      <c r="C17" s="209"/>
      <c r="D17" s="208">
        <f t="shared" si="0"/>
        <v>301.38</v>
      </c>
      <c r="E17" s="267">
        <v>40</v>
      </c>
      <c r="F17" s="404">
        <v>20.75</v>
      </c>
    </row>
    <row r="18" spans="1:6">
      <c r="A18" s="207" t="s">
        <v>11</v>
      </c>
      <c r="B18" s="208">
        <v>300</v>
      </c>
      <c r="C18" s="209">
        <v>39.816842524387816</v>
      </c>
      <c r="D18" s="208">
        <f t="shared" si="0"/>
        <v>376.72500000000002</v>
      </c>
      <c r="E18" s="267">
        <v>50</v>
      </c>
      <c r="F18" s="404">
        <v>20.75</v>
      </c>
    </row>
    <row r="19" spans="1:6">
      <c r="A19" s="207" t="s">
        <v>996</v>
      </c>
      <c r="B19" s="208"/>
      <c r="C19" s="209"/>
      <c r="D19" s="208">
        <f t="shared" si="0"/>
        <v>301.38</v>
      </c>
      <c r="E19" s="267">
        <v>40</v>
      </c>
      <c r="F19" s="404"/>
    </row>
    <row r="20" spans="1:6">
      <c r="A20" s="210" t="s">
        <v>12</v>
      </c>
      <c r="B20" s="211">
        <v>300</v>
      </c>
      <c r="C20" s="212">
        <v>39.816842524387816</v>
      </c>
      <c r="D20" s="208">
        <f t="shared" si="0"/>
        <v>376.72500000000002</v>
      </c>
      <c r="E20" s="268">
        <v>50</v>
      </c>
      <c r="F20" s="399">
        <v>20.75</v>
      </c>
    </row>
    <row r="21" spans="1:6">
      <c r="A21" s="210" t="s">
        <v>997</v>
      </c>
      <c r="B21" s="211"/>
      <c r="C21" s="212"/>
      <c r="D21" s="208">
        <f t="shared" si="0"/>
        <v>301.38</v>
      </c>
      <c r="E21" s="268">
        <v>40</v>
      </c>
      <c r="F21" s="399"/>
    </row>
    <row r="22" spans="1:6">
      <c r="A22" s="207" t="s">
        <v>13</v>
      </c>
      <c r="B22" s="208">
        <v>300</v>
      </c>
      <c r="C22" s="209">
        <v>39.816842524387816</v>
      </c>
      <c r="D22" s="208">
        <f t="shared" si="0"/>
        <v>452.07000000000005</v>
      </c>
      <c r="E22" s="267">
        <v>60</v>
      </c>
      <c r="F22" s="404">
        <v>20.75</v>
      </c>
    </row>
    <row r="23" spans="1:6">
      <c r="A23" s="207" t="s">
        <v>998</v>
      </c>
      <c r="B23" s="208"/>
      <c r="C23" s="209"/>
      <c r="D23" s="208">
        <f t="shared" si="0"/>
        <v>376.72500000000002</v>
      </c>
      <c r="E23" s="267">
        <v>50</v>
      </c>
      <c r="F23" s="404"/>
    </row>
    <row r="24" spans="1:6" ht="30">
      <c r="A24" s="207" t="s">
        <v>14</v>
      </c>
      <c r="B24" s="208">
        <v>150</v>
      </c>
      <c r="C24" s="209">
        <v>19.908421262193908</v>
      </c>
      <c r="D24" s="208"/>
      <c r="E24" s="267"/>
      <c r="F24" s="404" t="s">
        <v>969</v>
      </c>
    </row>
    <row r="25" spans="1:6">
      <c r="A25" s="210" t="s">
        <v>15</v>
      </c>
      <c r="B25" s="211">
        <v>800</v>
      </c>
      <c r="C25" s="212">
        <v>106.17824673170084</v>
      </c>
      <c r="D25" s="211">
        <f t="shared" ref="D15:D28" si="1">E25*7.5345</f>
        <v>979.48500000000001</v>
      </c>
      <c r="E25" s="268">
        <v>130</v>
      </c>
      <c r="F25" s="399">
        <v>33.99</v>
      </c>
    </row>
    <row r="26" spans="1:6">
      <c r="A26" s="207" t="s">
        <v>16</v>
      </c>
      <c r="B26" s="208">
        <v>600</v>
      </c>
      <c r="C26" s="209">
        <v>79.633685048775632</v>
      </c>
      <c r="D26" s="208">
        <f t="shared" si="1"/>
        <v>753.45</v>
      </c>
      <c r="E26" s="267">
        <v>100</v>
      </c>
      <c r="F26" s="404">
        <v>31.05</v>
      </c>
    </row>
    <row r="27" spans="1:6">
      <c r="A27" s="210" t="s">
        <v>17</v>
      </c>
      <c r="B27" s="211">
        <v>350</v>
      </c>
      <c r="C27" s="212">
        <v>46.452982945119118</v>
      </c>
      <c r="D27" s="211">
        <f t="shared" si="1"/>
        <v>376.72500000000002</v>
      </c>
      <c r="E27" s="268">
        <v>50</v>
      </c>
      <c r="F27" s="399">
        <v>17.97</v>
      </c>
    </row>
    <row r="28" spans="1:6" ht="44.25">
      <c r="A28" s="210" t="s">
        <v>18</v>
      </c>
      <c r="B28" s="211">
        <v>30</v>
      </c>
      <c r="C28" s="212">
        <v>3.9816842524387814</v>
      </c>
      <c r="D28" s="211">
        <f t="shared" si="1"/>
        <v>37.672499999999999</v>
      </c>
      <c r="E28" s="268">
        <v>5</v>
      </c>
      <c r="F28" s="399" t="s">
        <v>967</v>
      </c>
    </row>
    <row r="29" spans="1:6" ht="17.25" thickBot="1">
      <c r="A29" s="213"/>
      <c r="B29" s="214"/>
      <c r="D29" s="215"/>
      <c r="E29" s="351"/>
      <c r="F29" s="399"/>
    </row>
    <row r="30" spans="1:6">
      <c r="A30" s="204" t="s">
        <v>20</v>
      </c>
      <c r="B30" s="205">
        <v>2022</v>
      </c>
      <c r="C30" s="206" t="s">
        <v>793</v>
      </c>
      <c r="D30" s="205">
        <v>2023</v>
      </c>
      <c r="E30" s="206" t="s">
        <v>792</v>
      </c>
      <c r="F30" s="399"/>
    </row>
    <row r="31" spans="1:6" ht="33">
      <c r="A31" s="210" t="s">
        <v>21</v>
      </c>
      <c r="B31" s="211">
        <v>5800</v>
      </c>
      <c r="C31" s="211">
        <v>769.79228880483106</v>
      </c>
      <c r="D31" s="211">
        <f t="shared" ref="D31:D44" si="2">E31*7.5345</f>
        <v>10623.645</v>
      </c>
      <c r="E31" s="251">
        <v>1410</v>
      </c>
      <c r="F31" s="400">
        <v>1408.34</v>
      </c>
    </row>
    <row r="32" spans="1:6">
      <c r="A32" s="210" t="s">
        <v>456</v>
      </c>
      <c r="B32" s="216" t="s">
        <v>690</v>
      </c>
      <c r="C32" s="211" t="s">
        <v>789</v>
      </c>
      <c r="D32" s="211">
        <f t="shared" si="2"/>
        <v>13260.720000000001</v>
      </c>
      <c r="E32" s="352">
        <v>1760</v>
      </c>
      <c r="F32" s="399">
        <v>1755.16</v>
      </c>
    </row>
    <row r="33" spans="1:6" ht="44.25">
      <c r="A33" s="210" t="s">
        <v>23</v>
      </c>
      <c r="B33" s="211">
        <v>1500</v>
      </c>
      <c r="C33" s="211">
        <v>199.08421262193906</v>
      </c>
      <c r="D33" s="211">
        <f t="shared" si="2"/>
        <v>1506.9</v>
      </c>
      <c r="E33" s="251">
        <v>200</v>
      </c>
      <c r="F33" s="399" t="s">
        <v>967</v>
      </c>
    </row>
    <row r="34" spans="1:6" ht="33">
      <c r="A34" s="207" t="s">
        <v>24</v>
      </c>
      <c r="B34" s="208">
        <v>6500</v>
      </c>
      <c r="C34" s="217">
        <v>862.69825469506929</v>
      </c>
      <c r="D34" s="211">
        <f t="shared" si="2"/>
        <v>6517.3425000000007</v>
      </c>
      <c r="E34" s="249">
        <v>865</v>
      </c>
      <c r="F34" s="400">
        <v>151.53</v>
      </c>
    </row>
    <row r="35" spans="1:6">
      <c r="A35" s="210" t="s">
        <v>25</v>
      </c>
      <c r="B35" s="211">
        <v>3800</v>
      </c>
      <c r="C35" s="211">
        <v>504.346671975579</v>
      </c>
      <c r="D35" s="211">
        <f t="shared" si="2"/>
        <v>3804.9225000000001</v>
      </c>
      <c r="E35" s="251">
        <v>505</v>
      </c>
      <c r="F35" s="400">
        <v>151.53</v>
      </c>
    </row>
    <row r="36" spans="1:6">
      <c r="A36" s="207" t="s">
        <v>457</v>
      </c>
      <c r="B36" s="208">
        <v>8500</v>
      </c>
      <c r="C36" s="217">
        <v>1128.1438715243214</v>
      </c>
      <c r="D36" s="211">
        <f t="shared" si="2"/>
        <v>13260.720000000001</v>
      </c>
      <c r="E36" s="249">
        <v>1760</v>
      </c>
      <c r="F36" s="399">
        <v>1755</v>
      </c>
    </row>
    <row r="37" spans="1:6" ht="37.5" customHeight="1">
      <c r="A37" s="210" t="s">
        <v>728</v>
      </c>
      <c r="B37" s="211">
        <v>20500</v>
      </c>
      <c r="C37" s="218">
        <v>2720.8175724998341</v>
      </c>
      <c r="D37" s="211">
        <f t="shared" si="2"/>
        <v>21774.705000000002</v>
      </c>
      <c r="E37" s="251">
        <v>2890</v>
      </c>
      <c r="F37" s="399"/>
    </row>
    <row r="38" spans="1:6" ht="44.25">
      <c r="A38" s="207" t="s">
        <v>729</v>
      </c>
      <c r="B38" s="208">
        <v>16200</v>
      </c>
      <c r="C38" s="217">
        <v>2150.1094963169421</v>
      </c>
      <c r="D38" s="211">
        <f t="shared" si="2"/>
        <v>21774.705000000002</v>
      </c>
      <c r="E38" s="249">
        <v>2890</v>
      </c>
      <c r="F38" s="399" t="s">
        <v>967</v>
      </c>
    </row>
    <row r="39" spans="1:6" ht="72.75">
      <c r="A39" s="219" t="s">
        <v>22</v>
      </c>
      <c r="B39" s="220">
        <v>14000</v>
      </c>
      <c r="C39" s="220">
        <v>1858.1193178047647</v>
      </c>
      <c r="D39" s="211">
        <f t="shared" si="2"/>
        <v>16726.59</v>
      </c>
      <c r="E39" s="251">
        <v>2220</v>
      </c>
      <c r="F39" s="399" t="s">
        <v>968</v>
      </c>
    </row>
    <row r="40" spans="1:6" ht="72.75">
      <c r="A40" s="207" t="s">
        <v>730</v>
      </c>
      <c r="B40" s="208" t="s">
        <v>691</v>
      </c>
      <c r="C40" s="208" t="s">
        <v>716</v>
      </c>
      <c r="D40" s="211" t="e">
        <f t="shared" si="2"/>
        <v>#VALUE!</v>
      </c>
      <c r="E40" s="362" t="s">
        <v>960</v>
      </c>
      <c r="F40" s="399" t="s">
        <v>968</v>
      </c>
    </row>
    <row r="41" spans="1:6" ht="72.75">
      <c r="A41" s="210" t="s">
        <v>458</v>
      </c>
      <c r="B41" s="211">
        <v>3500</v>
      </c>
      <c r="C41" s="218">
        <v>464.52982945119118</v>
      </c>
      <c r="D41" s="211">
        <f t="shared" si="2"/>
        <v>13260.720000000001</v>
      </c>
      <c r="E41" s="251">
        <v>1760</v>
      </c>
      <c r="F41" s="399" t="s">
        <v>968</v>
      </c>
    </row>
    <row r="42" spans="1:6" ht="72.75">
      <c r="A42" s="207" t="s">
        <v>459</v>
      </c>
      <c r="B42" s="208">
        <v>11000</v>
      </c>
      <c r="C42" s="217">
        <v>1459.9508925608866</v>
      </c>
      <c r="D42" s="211">
        <f t="shared" si="2"/>
        <v>21774.705000000002</v>
      </c>
      <c r="E42" s="249">
        <v>2890</v>
      </c>
      <c r="F42" s="399" t="s">
        <v>968</v>
      </c>
    </row>
    <row r="43" spans="1:6" ht="72.75">
      <c r="A43" s="210" t="s">
        <v>460</v>
      </c>
      <c r="B43" s="211">
        <v>22000</v>
      </c>
      <c r="C43" s="218">
        <v>2919.9017851217732</v>
      </c>
      <c r="D43" s="211">
        <f t="shared" si="2"/>
        <v>21774.705000000002</v>
      </c>
      <c r="E43" s="251">
        <v>2890</v>
      </c>
      <c r="F43" s="399" t="s">
        <v>968</v>
      </c>
    </row>
    <row r="44" spans="1:6" ht="33">
      <c r="A44" s="210" t="s">
        <v>26</v>
      </c>
      <c r="B44" s="211">
        <v>1100</v>
      </c>
      <c r="C44" s="211">
        <v>145.99508925608865</v>
      </c>
      <c r="D44" s="211">
        <f t="shared" si="2"/>
        <v>1130.175</v>
      </c>
      <c r="E44" s="251">
        <v>150</v>
      </c>
      <c r="F44" s="400">
        <v>40.85</v>
      </c>
    </row>
    <row r="45" spans="1:6">
      <c r="A45" s="221"/>
      <c r="B45" s="222"/>
      <c r="C45" s="223"/>
      <c r="D45" s="223"/>
      <c r="E45" s="353"/>
      <c r="F45" s="399"/>
    </row>
    <row r="46" spans="1:6" ht="33">
      <c r="A46" s="224" t="s">
        <v>538</v>
      </c>
      <c r="B46" s="225"/>
      <c r="C46" s="225"/>
      <c r="D46" s="225"/>
      <c r="E46" s="354"/>
      <c r="F46" s="399"/>
    </row>
    <row r="47" spans="1:6" ht="58.5">
      <c r="A47" s="210" t="s">
        <v>539</v>
      </c>
      <c r="B47" s="211">
        <v>16000</v>
      </c>
      <c r="C47" s="202">
        <v>2123.5649346340169</v>
      </c>
      <c r="D47" s="211">
        <f t="shared" ref="D47:D52" si="3">E47*7.5345</f>
        <v>21473.325000000001</v>
      </c>
      <c r="E47" s="251">
        <v>2850</v>
      </c>
      <c r="F47" s="399" t="s">
        <v>970</v>
      </c>
    </row>
    <row r="48" spans="1:6" ht="58.5">
      <c r="A48" s="207" t="s">
        <v>541</v>
      </c>
      <c r="B48" s="208">
        <v>17500</v>
      </c>
      <c r="C48" s="202">
        <v>2322.649147255956</v>
      </c>
      <c r="D48" s="211">
        <f t="shared" si="3"/>
        <v>21473.325000000001</v>
      </c>
      <c r="E48" s="249">
        <v>2850</v>
      </c>
      <c r="F48" s="399" t="s">
        <v>970</v>
      </c>
    </row>
    <row r="49" spans="1:13" ht="58.5">
      <c r="A49" s="210" t="s">
        <v>540</v>
      </c>
      <c r="B49" s="211">
        <v>19000</v>
      </c>
      <c r="C49" s="202">
        <v>2521.7333598778951</v>
      </c>
      <c r="D49" s="211">
        <f t="shared" si="3"/>
        <v>21473.325000000001</v>
      </c>
      <c r="E49" s="251">
        <v>2850</v>
      </c>
      <c r="F49" s="399" t="s">
        <v>970</v>
      </c>
    </row>
    <row r="50" spans="1:13" ht="58.5">
      <c r="A50" s="207" t="s">
        <v>542</v>
      </c>
      <c r="B50" s="208">
        <v>35000</v>
      </c>
      <c r="C50" s="202">
        <v>4645.298294511912</v>
      </c>
      <c r="D50" s="211">
        <f t="shared" si="3"/>
        <v>34997.752500000002</v>
      </c>
      <c r="E50" s="249">
        <v>4645</v>
      </c>
      <c r="F50" s="399" t="s">
        <v>970</v>
      </c>
    </row>
    <row r="51" spans="1:13" ht="44.25">
      <c r="A51" s="210" t="s">
        <v>543</v>
      </c>
      <c r="B51" s="211">
        <v>60000</v>
      </c>
      <c r="C51" s="202">
        <v>7963.3685048775624</v>
      </c>
      <c r="D51" s="211">
        <f t="shared" si="3"/>
        <v>60012.292500000003</v>
      </c>
      <c r="E51" s="251">
        <v>7965</v>
      </c>
      <c r="F51" s="399" t="s">
        <v>971</v>
      </c>
    </row>
    <row r="52" spans="1:13" ht="44.25">
      <c r="A52" s="207" t="s">
        <v>544</v>
      </c>
      <c r="B52" s="208">
        <v>70000</v>
      </c>
      <c r="C52" s="202">
        <v>9290.596589023824</v>
      </c>
      <c r="D52" s="211">
        <f t="shared" si="3"/>
        <v>69995.505000000005</v>
      </c>
      <c r="E52" s="249">
        <v>9290</v>
      </c>
      <c r="F52" s="399" t="s">
        <v>972</v>
      </c>
    </row>
    <row r="53" spans="1:13" ht="18.75" customHeight="1" thickBot="1">
      <c r="A53" s="226"/>
      <c r="B53" s="214"/>
      <c r="D53" s="227"/>
      <c r="E53" s="228"/>
      <c r="F53" s="399"/>
    </row>
    <row r="54" spans="1:13">
      <c r="A54" s="204" t="s">
        <v>27</v>
      </c>
      <c r="B54" s="205">
        <v>2022</v>
      </c>
      <c r="C54" s="206" t="s">
        <v>793</v>
      </c>
      <c r="D54" s="205">
        <v>2023</v>
      </c>
      <c r="E54" s="206" t="s">
        <v>792</v>
      </c>
      <c r="F54" s="399"/>
    </row>
    <row r="55" spans="1:13">
      <c r="A55" s="210" t="s">
        <v>28</v>
      </c>
      <c r="B55" s="211">
        <v>80</v>
      </c>
      <c r="C55" s="211">
        <v>10.617824673170084</v>
      </c>
      <c r="D55" s="211">
        <f t="shared" ref="D55:D95" si="4">E55*7.5345</f>
        <v>75.344999999999999</v>
      </c>
      <c r="E55" s="251">
        <v>10</v>
      </c>
      <c r="F55" s="400">
        <v>5.88</v>
      </c>
    </row>
    <row r="56" spans="1:13">
      <c r="A56" s="207" t="s">
        <v>29</v>
      </c>
      <c r="B56" s="208">
        <v>400</v>
      </c>
      <c r="C56" s="208">
        <v>53.089123365850419</v>
      </c>
      <c r="D56" s="211">
        <f t="shared" si="4"/>
        <v>452.07000000000005</v>
      </c>
      <c r="E56" s="249">
        <v>60</v>
      </c>
      <c r="F56" s="399">
        <v>38.56</v>
      </c>
      <c r="M56">
        <v>7.5345000000000004</v>
      </c>
    </row>
    <row r="57" spans="1:13">
      <c r="A57" s="210" t="s">
        <v>30</v>
      </c>
      <c r="B57" s="211">
        <v>700</v>
      </c>
      <c r="C57" s="211">
        <v>92.905965890238235</v>
      </c>
      <c r="D57" s="211">
        <f t="shared" si="4"/>
        <v>1054.8300000000002</v>
      </c>
      <c r="E57" s="251">
        <v>140</v>
      </c>
      <c r="F57" s="400">
        <v>132.44</v>
      </c>
    </row>
    <row r="58" spans="1:13">
      <c r="A58" s="207" t="s">
        <v>31</v>
      </c>
      <c r="B58" s="208">
        <v>120</v>
      </c>
      <c r="C58" s="208">
        <v>15.926737009755126</v>
      </c>
      <c r="D58" s="211">
        <f t="shared" si="4"/>
        <v>150.69</v>
      </c>
      <c r="E58" s="249">
        <v>20</v>
      </c>
      <c r="F58" s="399">
        <v>12.75</v>
      </c>
    </row>
    <row r="59" spans="1:13">
      <c r="A59" s="210" t="s">
        <v>32</v>
      </c>
      <c r="B59" s="211">
        <v>220</v>
      </c>
      <c r="C59" s="211">
        <v>29.199017851217729</v>
      </c>
      <c r="D59" s="211">
        <f t="shared" si="4"/>
        <v>226.03500000000003</v>
      </c>
      <c r="E59" s="251">
        <v>30</v>
      </c>
      <c r="F59" s="400">
        <v>20.59</v>
      </c>
    </row>
    <row r="60" spans="1:13" ht="33">
      <c r="A60" s="207" t="s">
        <v>33</v>
      </c>
      <c r="B60" s="208">
        <v>520</v>
      </c>
      <c r="C60" s="208">
        <v>69.015860375605541</v>
      </c>
      <c r="D60" s="211">
        <f t="shared" si="4"/>
        <v>527.41500000000008</v>
      </c>
      <c r="E60" s="249">
        <v>70</v>
      </c>
      <c r="F60" s="405">
        <v>53.43</v>
      </c>
    </row>
    <row r="61" spans="1:13">
      <c r="A61" s="210" t="s">
        <v>34</v>
      </c>
      <c r="B61" s="211">
        <v>900</v>
      </c>
      <c r="C61" s="211">
        <v>119.45052757316344</v>
      </c>
      <c r="D61" s="211">
        <f t="shared" si="4"/>
        <v>904.1400000000001</v>
      </c>
      <c r="E61" s="251">
        <v>120</v>
      </c>
      <c r="F61" s="400">
        <v>94.9</v>
      </c>
    </row>
    <row r="62" spans="1:13" ht="33">
      <c r="A62" s="207" t="s">
        <v>35</v>
      </c>
      <c r="B62" s="208">
        <v>490</v>
      </c>
      <c r="C62" s="208">
        <v>65.034176123166759</v>
      </c>
      <c r="D62" s="211">
        <f t="shared" si="4"/>
        <v>489.74250000000001</v>
      </c>
      <c r="E62" s="249">
        <v>65</v>
      </c>
      <c r="F62" s="405">
        <v>32.76</v>
      </c>
    </row>
    <row r="63" spans="1:13">
      <c r="A63" s="210" t="s">
        <v>36</v>
      </c>
      <c r="B63" s="211">
        <v>390</v>
      </c>
      <c r="C63" s="211">
        <v>51.761895281704156</v>
      </c>
      <c r="D63" s="211">
        <f t="shared" si="4"/>
        <v>391.79400000000004</v>
      </c>
      <c r="E63" s="251">
        <v>52</v>
      </c>
      <c r="F63" s="400">
        <v>24.76</v>
      </c>
    </row>
    <row r="64" spans="1:13" ht="58.5">
      <c r="A64" s="207" t="s">
        <v>37</v>
      </c>
      <c r="B64" s="208">
        <v>375</v>
      </c>
      <c r="C64" s="208">
        <v>49.771053155484765</v>
      </c>
      <c r="D64" s="211">
        <f t="shared" si="4"/>
        <v>376.72500000000002</v>
      </c>
      <c r="E64" s="249">
        <v>50</v>
      </c>
      <c r="F64" s="399" t="s">
        <v>973</v>
      </c>
    </row>
    <row r="65" spans="1:14" ht="30.75" customHeight="1">
      <c r="A65" s="210" t="s">
        <v>38</v>
      </c>
      <c r="B65" s="211">
        <v>400</v>
      </c>
      <c r="C65" s="211">
        <v>53.089123365850419</v>
      </c>
      <c r="D65" s="211">
        <f t="shared" si="4"/>
        <v>414.39750000000004</v>
      </c>
      <c r="E65" s="251">
        <v>55</v>
      </c>
      <c r="F65" s="400">
        <v>25.25</v>
      </c>
    </row>
    <row r="66" spans="1:14">
      <c r="A66" s="207" t="s">
        <v>39</v>
      </c>
      <c r="B66" s="208">
        <v>1800</v>
      </c>
      <c r="C66" s="208">
        <v>238.90105514632688</v>
      </c>
      <c r="D66" s="211">
        <f t="shared" si="4"/>
        <v>1883.625</v>
      </c>
      <c r="E66" s="249">
        <v>250</v>
      </c>
      <c r="F66" s="399">
        <v>88.77</v>
      </c>
      <c r="N66">
        <v>140125</v>
      </c>
    </row>
    <row r="67" spans="1:14">
      <c r="A67" s="210" t="s">
        <v>40</v>
      </c>
      <c r="B67" s="211">
        <v>250</v>
      </c>
      <c r="C67" s="211">
        <v>33.180702103656515</v>
      </c>
      <c r="D67" s="211">
        <f t="shared" si="4"/>
        <v>263.70750000000004</v>
      </c>
      <c r="E67" s="251">
        <v>35</v>
      </c>
      <c r="F67" s="400">
        <v>29.41</v>
      </c>
    </row>
    <row r="68" spans="1:14">
      <c r="A68" s="207" t="s">
        <v>41</v>
      </c>
      <c r="B68" s="208">
        <v>180</v>
      </c>
      <c r="C68" s="208">
        <v>23.890105514632687</v>
      </c>
      <c r="D68" s="211">
        <f t="shared" si="4"/>
        <v>188.36250000000001</v>
      </c>
      <c r="E68" s="249">
        <v>25</v>
      </c>
      <c r="F68" s="399"/>
    </row>
    <row r="69" spans="1:14" ht="33">
      <c r="A69" s="210" t="s">
        <v>42</v>
      </c>
      <c r="B69" s="211">
        <v>250</v>
      </c>
      <c r="C69" s="211">
        <v>33.180702103656515</v>
      </c>
      <c r="D69" s="211">
        <f t="shared" si="4"/>
        <v>263.70750000000004</v>
      </c>
      <c r="E69" s="251">
        <v>35</v>
      </c>
      <c r="F69" s="406" t="s">
        <v>974</v>
      </c>
    </row>
    <row r="70" spans="1:14" ht="33">
      <c r="A70" s="207" t="s">
        <v>43</v>
      </c>
      <c r="B70" s="211">
        <v>250</v>
      </c>
      <c r="C70" s="208">
        <v>39.816842524387816</v>
      </c>
      <c r="D70" s="211">
        <f t="shared" si="4"/>
        <v>301.38</v>
      </c>
      <c r="E70" s="249">
        <v>40</v>
      </c>
      <c r="F70" s="406" t="s">
        <v>974</v>
      </c>
    </row>
    <row r="71" spans="1:14" ht="30">
      <c r="A71" s="210" t="s">
        <v>44</v>
      </c>
      <c r="B71" s="211">
        <v>250</v>
      </c>
      <c r="C71" s="211">
        <v>6.6361404207313024</v>
      </c>
      <c r="D71" s="211">
        <f t="shared" si="4"/>
        <v>75.344999999999999</v>
      </c>
      <c r="E71" s="251">
        <v>10</v>
      </c>
      <c r="F71" s="399" t="s">
        <v>975</v>
      </c>
    </row>
    <row r="72" spans="1:14" ht="30">
      <c r="A72" s="207" t="s">
        <v>45</v>
      </c>
      <c r="B72" s="211">
        <v>250</v>
      </c>
      <c r="C72" s="208">
        <v>46.452982945119118</v>
      </c>
      <c r="D72" s="211">
        <f t="shared" si="4"/>
        <v>376.72500000000002</v>
      </c>
      <c r="E72" s="249">
        <v>50</v>
      </c>
      <c r="F72" s="399" t="s">
        <v>975</v>
      </c>
    </row>
    <row r="73" spans="1:14">
      <c r="A73" s="210" t="s">
        <v>46</v>
      </c>
      <c r="B73" s="211">
        <v>250</v>
      </c>
      <c r="C73" s="211">
        <v>126.08666799389475</v>
      </c>
      <c r="D73" s="211">
        <f t="shared" si="4"/>
        <v>979.48500000000001</v>
      </c>
      <c r="E73" s="251">
        <v>130</v>
      </c>
      <c r="F73" s="400">
        <v>73.86</v>
      </c>
    </row>
    <row r="74" spans="1:14">
      <c r="A74" s="207" t="s">
        <v>47</v>
      </c>
      <c r="B74" s="211">
        <v>250</v>
      </c>
      <c r="C74" s="208">
        <v>39.816842524387816</v>
      </c>
      <c r="D74" s="211">
        <f t="shared" si="4"/>
        <v>301.38</v>
      </c>
      <c r="E74" s="249">
        <v>40</v>
      </c>
      <c r="F74" s="399">
        <v>16.09</v>
      </c>
    </row>
    <row r="75" spans="1:14">
      <c r="A75" s="210" t="s">
        <v>48</v>
      </c>
      <c r="B75" s="211">
        <v>250</v>
      </c>
      <c r="C75" s="211">
        <v>39.816842524387816</v>
      </c>
      <c r="D75" s="211">
        <f t="shared" si="4"/>
        <v>301.38</v>
      </c>
      <c r="E75" s="251">
        <v>40</v>
      </c>
      <c r="F75" s="400">
        <v>19.93</v>
      </c>
    </row>
    <row r="76" spans="1:14">
      <c r="A76" s="207" t="s">
        <v>49</v>
      </c>
      <c r="B76" s="211">
        <v>250</v>
      </c>
      <c r="C76" s="208">
        <v>34.507930187802771</v>
      </c>
      <c r="D76" s="211">
        <f t="shared" si="4"/>
        <v>263.70750000000004</v>
      </c>
      <c r="E76" s="249">
        <v>35</v>
      </c>
      <c r="F76" s="399">
        <v>14.46</v>
      </c>
    </row>
    <row r="77" spans="1:14">
      <c r="A77" s="210" t="s">
        <v>50</v>
      </c>
      <c r="B77" s="211">
        <v>250</v>
      </c>
      <c r="C77" s="211">
        <v>37.16238635609529</v>
      </c>
      <c r="D77" s="211">
        <f t="shared" si="4"/>
        <v>301.38</v>
      </c>
      <c r="E77" s="251">
        <v>40</v>
      </c>
      <c r="F77" s="400">
        <v>15.44</v>
      </c>
    </row>
    <row r="78" spans="1:14">
      <c r="A78" s="207" t="s">
        <v>51</v>
      </c>
      <c r="B78" s="211">
        <v>250</v>
      </c>
      <c r="C78" s="208">
        <v>37.16238635609529</v>
      </c>
      <c r="D78" s="211">
        <f t="shared" si="4"/>
        <v>301.38</v>
      </c>
      <c r="E78" s="249">
        <v>40</v>
      </c>
      <c r="F78" s="399">
        <v>29.82</v>
      </c>
    </row>
    <row r="79" spans="1:14" ht="30">
      <c r="A79" s="210" t="s">
        <v>52</v>
      </c>
      <c r="B79" s="211">
        <v>250</v>
      </c>
      <c r="C79" s="211">
        <v>23.890105514632687</v>
      </c>
      <c r="D79" s="211">
        <f t="shared" si="4"/>
        <v>188.36250000000001</v>
      </c>
      <c r="E79" s="251">
        <v>25</v>
      </c>
      <c r="F79" s="399" t="s">
        <v>976</v>
      </c>
    </row>
    <row r="80" spans="1:14" ht="30">
      <c r="A80" s="207" t="s">
        <v>53</v>
      </c>
      <c r="B80" s="211">
        <v>250</v>
      </c>
      <c r="C80" s="208">
        <v>59.725263786581721</v>
      </c>
      <c r="D80" s="211">
        <f t="shared" si="4"/>
        <v>452.07000000000005</v>
      </c>
      <c r="E80" s="249">
        <v>60</v>
      </c>
      <c r="F80" s="399" t="s">
        <v>977</v>
      </c>
    </row>
    <row r="81" spans="1:6">
      <c r="A81" s="210" t="s">
        <v>54</v>
      </c>
      <c r="B81" s="211">
        <v>250</v>
      </c>
      <c r="C81" s="211">
        <v>53.089123365850419</v>
      </c>
      <c r="D81" s="211">
        <f t="shared" si="4"/>
        <v>414.39750000000004</v>
      </c>
      <c r="E81" s="251">
        <v>55</v>
      </c>
      <c r="F81" s="400">
        <v>63.73</v>
      </c>
    </row>
    <row r="82" spans="1:6">
      <c r="A82" s="207" t="s">
        <v>55</v>
      </c>
      <c r="B82" s="211">
        <v>250</v>
      </c>
      <c r="C82" s="208">
        <v>39.816842524387816</v>
      </c>
      <c r="D82" s="211">
        <f t="shared" si="4"/>
        <v>301.38</v>
      </c>
      <c r="E82" s="249">
        <v>40</v>
      </c>
      <c r="F82" s="399"/>
    </row>
    <row r="83" spans="1:6">
      <c r="A83" s="210" t="s">
        <v>56</v>
      </c>
      <c r="B83" s="211">
        <v>250</v>
      </c>
      <c r="C83" s="211">
        <v>19.908421262193908</v>
      </c>
      <c r="D83" s="211">
        <f t="shared" si="4"/>
        <v>150.69</v>
      </c>
      <c r="E83" s="251">
        <v>20</v>
      </c>
      <c r="F83" s="399" t="s">
        <v>978</v>
      </c>
    </row>
    <row r="84" spans="1:6">
      <c r="A84" s="207" t="s">
        <v>57</v>
      </c>
      <c r="B84" s="208">
        <v>180</v>
      </c>
      <c r="C84" s="208">
        <v>23.890105514632687</v>
      </c>
      <c r="D84" s="211">
        <f t="shared" si="4"/>
        <v>188.36250000000001</v>
      </c>
      <c r="E84" s="249">
        <v>25</v>
      </c>
      <c r="F84" s="399" t="s">
        <v>978</v>
      </c>
    </row>
    <row r="85" spans="1:6" ht="33">
      <c r="A85" s="210" t="s">
        <v>58</v>
      </c>
      <c r="B85" s="211">
        <v>700</v>
      </c>
      <c r="C85" s="211">
        <v>92.905965890238235</v>
      </c>
      <c r="D85" s="211">
        <f t="shared" si="4"/>
        <v>715.77750000000003</v>
      </c>
      <c r="E85" s="251">
        <v>95</v>
      </c>
      <c r="F85" s="399" t="s">
        <v>978</v>
      </c>
    </row>
    <row r="86" spans="1:6">
      <c r="A86" s="207" t="s">
        <v>59</v>
      </c>
      <c r="B86" s="208">
        <v>1400</v>
      </c>
      <c r="C86" s="208">
        <v>185.81193178047647</v>
      </c>
      <c r="D86" s="211">
        <f t="shared" si="4"/>
        <v>1393.8825000000002</v>
      </c>
      <c r="E86" s="249">
        <v>185</v>
      </c>
      <c r="F86" s="399" t="s">
        <v>978</v>
      </c>
    </row>
    <row r="87" spans="1:6" ht="33">
      <c r="A87" s="210" t="s">
        <v>60</v>
      </c>
      <c r="B87" s="211">
        <v>100</v>
      </c>
      <c r="C87" s="211">
        <v>13.272280841462605</v>
      </c>
      <c r="D87" s="211">
        <f t="shared" si="4"/>
        <v>113.01750000000001</v>
      </c>
      <c r="E87" s="251">
        <v>15</v>
      </c>
      <c r="F87" s="399" t="s">
        <v>978</v>
      </c>
    </row>
    <row r="88" spans="1:6" ht="33">
      <c r="A88" s="207" t="s">
        <v>61</v>
      </c>
      <c r="B88" s="208">
        <v>580</v>
      </c>
      <c r="C88" s="208">
        <v>76.979228880483106</v>
      </c>
      <c r="D88" s="211">
        <f t="shared" si="4"/>
        <v>602.76</v>
      </c>
      <c r="E88" s="249">
        <v>80</v>
      </c>
      <c r="F88" s="399" t="s">
        <v>978</v>
      </c>
    </row>
    <row r="89" spans="1:6">
      <c r="A89" s="210" t="s">
        <v>902</v>
      </c>
      <c r="B89" s="211">
        <v>500</v>
      </c>
      <c r="C89" s="211">
        <v>66.361404207313029</v>
      </c>
      <c r="D89" s="211">
        <f t="shared" si="4"/>
        <v>828.79500000000007</v>
      </c>
      <c r="E89" s="251">
        <v>110</v>
      </c>
      <c r="F89" s="399" t="s">
        <v>978</v>
      </c>
    </row>
    <row r="90" spans="1:6">
      <c r="A90" s="207" t="s">
        <v>62</v>
      </c>
      <c r="B90" s="208">
        <v>700</v>
      </c>
      <c r="C90" s="208">
        <v>92.905965890238235</v>
      </c>
      <c r="D90" s="211">
        <f t="shared" si="4"/>
        <v>715.77750000000003</v>
      </c>
      <c r="E90" s="249">
        <v>95</v>
      </c>
      <c r="F90" s="399" t="s">
        <v>978</v>
      </c>
    </row>
    <row r="91" spans="1:6">
      <c r="A91" s="210" t="s">
        <v>63</v>
      </c>
      <c r="B91" s="211">
        <v>700</v>
      </c>
      <c r="C91" s="211">
        <v>92.905965890238235</v>
      </c>
      <c r="D91" s="211">
        <f t="shared" si="4"/>
        <v>715.77750000000003</v>
      </c>
      <c r="E91" s="251">
        <v>95</v>
      </c>
      <c r="F91" s="399" t="s">
        <v>978</v>
      </c>
    </row>
    <row r="92" spans="1:6">
      <c r="A92" s="207" t="s">
        <v>64</v>
      </c>
      <c r="B92" s="208">
        <v>300</v>
      </c>
      <c r="C92" s="208">
        <v>39.816842524387816</v>
      </c>
      <c r="D92" s="211">
        <f t="shared" si="4"/>
        <v>301.38</v>
      </c>
      <c r="E92" s="249">
        <v>40</v>
      </c>
      <c r="F92" s="399" t="s">
        <v>978</v>
      </c>
    </row>
    <row r="93" spans="1:6">
      <c r="A93" s="210" t="s">
        <v>65</v>
      </c>
      <c r="B93" s="211">
        <v>400</v>
      </c>
      <c r="C93" s="211">
        <v>53.089123365850419</v>
      </c>
      <c r="D93" s="211">
        <f t="shared" si="4"/>
        <v>414.39750000000004</v>
      </c>
      <c r="E93" s="251">
        <v>55</v>
      </c>
      <c r="F93" s="400">
        <v>23.37</v>
      </c>
    </row>
    <row r="94" spans="1:6">
      <c r="A94" s="210" t="s">
        <v>66</v>
      </c>
      <c r="B94" s="211">
        <v>450</v>
      </c>
      <c r="C94" s="211">
        <v>59.725263786581721</v>
      </c>
      <c r="D94" s="211">
        <f t="shared" si="4"/>
        <v>452.07000000000005</v>
      </c>
      <c r="E94" s="251">
        <v>60</v>
      </c>
      <c r="F94" s="400">
        <v>29.58</v>
      </c>
    </row>
    <row r="95" spans="1:6">
      <c r="A95" s="207" t="s">
        <v>67</v>
      </c>
      <c r="B95" s="208">
        <v>650</v>
      </c>
      <c r="C95" s="208">
        <v>86.269825469506927</v>
      </c>
      <c r="D95" s="211">
        <f t="shared" si="4"/>
        <v>678.10500000000002</v>
      </c>
      <c r="E95" s="249">
        <v>90</v>
      </c>
      <c r="F95" s="399">
        <v>44.37</v>
      </c>
    </row>
    <row r="96" spans="1:6">
      <c r="A96" s="210"/>
      <c r="B96" s="211"/>
      <c r="C96" s="211"/>
      <c r="D96" s="211"/>
      <c r="E96" s="299"/>
      <c r="F96" s="399"/>
    </row>
    <row r="97" spans="1:6" ht="17.25" thickBot="1">
      <c r="A97" s="221"/>
      <c r="B97" s="223"/>
      <c r="C97" s="222"/>
      <c r="D97" s="222"/>
      <c r="E97" s="355"/>
      <c r="F97" s="399"/>
    </row>
    <row r="98" spans="1:6" ht="33.75" thickBot="1">
      <c r="A98" s="229" t="s">
        <v>68</v>
      </c>
      <c r="B98" s="230"/>
      <c r="C98" s="231"/>
      <c r="D98" s="231"/>
      <c r="E98" s="232"/>
      <c r="F98" s="399"/>
    </row>
    <row r="99" spans="1:6">
      <c r="A99" s="233" t="s">
        <v>69</v>
      </c>
      <c r="B99" s="234"/>
      <c r="C99" s="235"/>
      <c r="D99" s="235"/>
      <c r="E99" s="356"/>
      <c r="F99" s="399"/>
    </row>
    <row r="100" spans="1:6" ht="30">
      <c r="A100" s="210" t="s">
        <v>70</v>
      </c>
      <c r="B100" s="211">
        <v>65</v>
      </c>
      <c r="C100" s="211">
        <v>8.6269825469506927</v>
      </c>
      <c r="D100" s="211">
        <f t="shared" ref="D100:D163" si="5">E100*7.5345</f>
        <v>75.344999999999999</v>
      </c>
      <c r="E100" s="251">
        <v>10</v>
      </c>
      <c r="F100" s="399" t="s">
        <v>979</v>
      </c>
    </row>
    <row r="101" spans="1:6" ht="30">
      <c r="A101" s="207" t="s">
        <v>71</v>
      </c>
      <c r="B101" s="208">
        <v>65</v>
      </c>
      <c r="C101" s="208">
        <v>8.6269825469506927</v>
      </c>
      <c r="D101" s="211">
        <f t="shared" si="5"/>
        <v>150.69</v>
      </c>
      <c r="E101" s="249">
        <v>20</v>
      </c>
      <c r="F101" s="399" t="s">
        <v>979</v>
      </c>
    </row>
    <row r="102" spans="1:6" ht="30">
      <c r="A102" s="210" t="s">
        <v>72</v>
      </c>
      <c r="B102" s="211">
        <v>80</v>
      </c>
      <c r="C102" s="211">
        <v>10.617824673170084</v>
      </c>
      <c r="D102" s="211">
        <f t="shared" si="5"/>
        <v>226.03500000000003</v>
      </c>
      <c r="E102" s="251">
        <v>30</v>
      </c>
      <c r="F102" s="399" t="s">
        <v>979</v>
      </c>
    </row>
    <row r="103" spans="1:6" ht="30">
      <c r="A103" s="207" t="s">
        <v>73</v>
      </c>
      <c r="B103" s="208">
        <v>65</v>
      </c>
      <c r="C103" s="208">
        <v>8.6269825469506927</v>
      </c>
      <c r="D103" s="211">
        <f t="shared" si="5"/>
        <v>113.01750000000001</v>
      </c>
      <c r="E103" s="249">
        <v>15</v>
      </c>
      <c r="F103" s="399" t="s">
        <v>979</v>
      </c>
    </row>
    <row r="104" spans="1:6" ht="30">
      <c r="A104" s="210" t="s">
        <v>74</v>
      </c>
      <c r="B104" s="211">
        <v>65</v>
      </c>
      <c r="C104" s="211">
        <v>8.6269825469506927</v>
      </c>
      <c r="D104" s="211">
        <f t="shared" si="5"/>
        <v>113.01750000000001</v>
      </c>
      <c r="E104" s="251">
        <v>15</v>
      </c>
      <c r="F104" s="399" t="s">
        <v>979</v>
      </c>
    </row>
    <row r="105" spans="1:6" ht="30">
      <c r="A105" s="207" t="s">
        <v>75</v>
      </c>
      <c r="B105" s="208">
        <v>80</v>
      </c>
      <c r="C105" s="208">
        <v>10.617824673170084</v>
      </c>
      <c r="D105" s="211">
        <f t="shared" si="5"/>
        <v>113.01750000000001</v>
      </c>
      <c r="E105" s="249">
        <v>15</v>
      </c>
      <c r="F105" s="399" t="s">
        <v>979</v>
      </c>
    </row>
    <row r="106" spans="1:6" ht="30">
      <c r="A106" s="210" t="s">
        <v>76</v>
      </c>
      <c r="B106" s="211">
        <v>80</v>
      </c>
      <c r="C106" s="211">
        <v>10.617824673170084</v>
      </c>
      <c r="D106" s="211">
        <f t="shared" si="5"/>
        <v>82.879500000000007</v>
      </c>
      <c r="E106" s="251">
        <v>11</v>
      </c>
      <c r="F106" s="399" t="s">
        <v>979</v>
      </c>
    </row>
    <row r="107" spans="1:6" ht="30">
      <c r="A107" s="207" t="s">
        <v>77</v>
      </c>
      <c r="B107" s="208">
        <v>130</v>
      </c>
      <c r="C107" s="208">
        <v>17.253965093901385</v>
      </c>
      <c r="D107" s="211">
        <f t="shared" si="5"/>
        <v>150.69</v>
      </c>
      <c r="E107" s="249">
        <v>20</v>
      </c>
      <c r="F107" s="399" t="s">
        <v>979</v>
      </c>
    </row>
    <row r="108" spans="1:6" ht="30">
      <c r="A108" s="210" t="s">
        <v>78</v>
      </c>
      <c r="B108" s="211">
        <v>50</v>
      </c>
      <c r="C108" s="211">
        <v>6.6361404207313024</v>
      </c>
      <c r="D108" s="211">
        <f t="shared" si="5"/>
        <v>75.344999999999999</v>
      </c>
      <c r="E108" s="251">
        <v>10</v>
      </c>
      <c r="F108" s="399" t="s">
        <v>979</v>
      </c>
    </row>
    <row r="109" spans="1:6" ht="30">
      <c r="A109" s="207" t="s">
        <v>79</v>
      </c>
      <c r="B109" s="208">
        <v>80</v>
      </c>
      <c r="C109" s="208">
        <v>10.617824673170084</v>
      </c>
      <c r="D109" s="211">
        <f t="shared" si="5"/>
        <v>113.01750000000001</v>
      </c>
      <c r="E109" s="249">
        <v>15</v>
      </c>
      <c r="F109" s="399" t="s">
        <v>979</v>
      </c>
    </row>
    <row r="110" spans="1:6" ht="30">
      <c r="A110" s="210" t="s">
        <v>80</v>
      </c>
      <c r="B110" s="211">
        <v>60</v>
      </c>
      <c r="C110" s="211">
        <v>7.9633685048775629</v>
      </c>
      <c r="D110" s="211">
        <f t="shared" si="5"/>
        <v>60.276000000000003</v>
      </c>
      <c r="E110" s="251">
        <v>8</v>
      </c>
      <c r="F110" s="399" t="s">
        <v>979</v>
      </c>
    </row>
    <row r="111" spans="1:6" ht="30">
      <c r="A111" s="207" t="s">
        <v>81</v>
      </c>
      <c r="B111" s="208">
        <v>500</v>
      </c>
      <c r="C111" s="208">
        <v>66.361404207313029</v>
      </c>
      <c r="D111" s="211">
        <f t="shared" si="5"/>
        <v>527.41500000000008</v>
      </c>
      <c r="E111" s="249">
        <v>70</v>
      </c>
      <c r="F111" s="399" t="s">
        <v>979</v>
      </c>
    </row>
    <row r="112" spans="1:6" ht="30">
      <c r="A112" s="210"/>
      <c r="B112" s="211"/>
      <c r="C112" s="211"/>
      <c r="D112" s="211">
        <f t="shared" si="5"/>
        <v>0</v>
      </c>
      <c r="E112" s="251"/>
      <c r="F112" s="399" t="s">
        <v>979</v>
      </c>
    </row>
    <row r="113" spans="1:6" ht="30">
      <c r="A113" s="207" t="s">
        <v>82</v>
      </c>
      <c r="B113" s="208">
        <v>80</v>
      </c>
      <c r="C113" s="208">
        <v>10.617824673170084</v>
      </c>
      <c r="D113" s="211">
        <f t="shared" si="5"/>
        <v>113.01750000000001</v>
      </c>
      <c r="E113" s="249">
        <v>15</v>
      </c>
      <c r="F113" s="399" t="s">
        <v>979</v>
      </c>
    </row>
    <row r="114" spans="1:6" ht="30">
      <c r="A114" s="210" t="s">
        <v>83</v>
      </c>
      <c r="B114" s="211">
        <v>85</v>
      </c>
      <c r="C114" s="211">
        <v>11.281438715243214</v>
      </c>
      <c r="D114" s="211">
        <f t="shared" si="5"/>
        <v>113.01750000000001</v>
      </c>
      <c r="E114" s="251">
        <v>15</v>
      </c>
      <c r="F114" s="399" t="s">
        <v>979</v>
      </c>
    </row>
    <row r="115" spans="1:6" ht="30">
      <c r="A115" s="207" t="s">
        <v>84</v>
      </c>
      <c r="B115" s="208">
        <v>80</v>
      </c>
      <c r="C115" s="208">
        <v>10.617824673170084</v>
      </c>
      <c r="D115" s="211">
        <f t="shared" si="5"/>
        <v>113.01750000000001</v>
      </c>
      <c r="E115" s="249">
        <v>15</v>
      </c>
      <c r="F115" s="399" t="s">
        <v>979</v>
      </c>
    </row>
    <row r="116" spans="1:6" ht="30">
      <c r="A116" s="210"/>
      <c r="B116" s="211"/>
      <c r="C116" s="211"/>
      <c r="D116" s="211">
        <f t="shared" si="5"/>
        <v>0</v>
      </c>
      <c r="E116" s="251"/>
      <c r="F116" s="399" t="s">
        <v>979</v>
      </c>
    </row>
    <row r="117" spans="1:6" ht="33">
      <c r="A117" s="207" t="s">
        <v>85</v>
      </c>
      <c r="B117" s="208">
        <v>110</v>
      </c>
      <c r="C117" s="208">
        <v>14.599508925608864</v>
      </c>
      <c r="D117" s="211">
        <f t="shared" si="5"/>
        <v>113.01750000000001</v>
      </c>
      <c r="E117" s="249">
        <v>15</v>
      </c>
      <c r="F117" s="399" t="s">
        <v>979</v>
      </c>
    </row>
    <row r="118" spans="1:6" ht="33">
      <c r="A118" s="210" t="s">
        <v>86</v>
      </c>
      <c r="B118" s="211">
        <v>270</v>
      </c>
      <c r="C118" s="211">
        <v>35.835158271949034</v>
      </c>
      <c r="D118" s="211">
        <f t="shared" si="5"/>
        <v>271.24200000000002</v>
      </c>
      <c r="E118" s="251">
        <v>36</v>
      </c>
      <c r="F118" s="399" t="s">
        <v>979</v>
      </c>
    </row>
    <row r="119" spans="1:6" ht="30">
      <c r="A119" s="207" t="s">
        <v>228</v>
      </c>
      <c r="B119" s="208">
        <v>1000</v>
      </c>
      <c r="C119" s="208">
        <v>132.72280841462606</v>
      </c>
      <c r="D119" s="211">
        <f t="shared" si="5"/>
        <v>1017.1575</v>
      </c>
      <c r="E119" s="249">
        <v>135</v>
      </c>
      <c r="F119" s="399" t="s">
        <v>979</v>
      </c>
    </row>
    <row r="120" spans="1:6">
      <c r="A120" s="160" t="s">
        <v>937</v>
      </c>
      <c r="B120" s="211"/>
      <c r="C120" s="211"/>
      <c r="D120" s="211">
        <f t="shared" si="5"/>
        <v>0</v>
      </c>
      <c r="E120" s="251"/>
      <c r="F120" s="399"/>
    </row>
    <row r="121" spans="1:6">
      <c r="A121" s="233" t="s">
        <v>88</v>
      </c>
      <c r="B121" s="234"/>
      <c r="C121" s="235"/>
      <c r="D121" s="235"/>
      <c r="E121" s="357"/>
      <c r="F121" s="399"/>
    </row>
    <row r="122" spans="1:6" ht="30">
      <c r="A122" s="210" t="s">
        <v>89</v>
      </c>
      <c r="B122" s="211">
        <v>50</v>
      </c>
      <c r="C122" s="211">
        <v>6.6361404207313024</v>
      </c>
      <c r="D122" s="211">
        <f t="shared" si="5"/>
        <v>52.741500000000002</v>
      </c>
      <c r="E122" s="251">
        <v>7</v>
      </c>
      <c r="F122" s="399" t="s">
        <v>979</v>
      </c>
    </row>
    <row r="123" spans="1:6" ht="30">
      <c r="A123" s="207" t="s">
        <v>268</v>
      </c>
      <c r="B123" s="208">
        <v>70</v>
      </c>
      <c r="C123" s="208">
        <v>9.2905965890238225</v>
      </c>
      <c r="D123" s="211">
        <f t="shared" si="5"/>
        <v>75.344999999999999</v>
      </c>
      <c r="E123" s="249">
        <v>10</v>
      </c>
      <c r="F123" s="399" t="s">
        <v>979</v>
      </c>
    </row>
    <row r="124" spans="1:6" ht="30">
      <c r="A124" s="207" t="s">
        <v>267</v>
      </c>
      <c r="B124" s="208">
        <v>80</v>
      </c>
      <c r="C124" s="208">
        <v>10.617824673170084</v>
      </c>
      <c r="D124" s="211">
        <f t="shared" si="5"/>
        <v>82.879500000000007</v>
      </c>
      <c r="E124" s="249">
        <v>11</v>
      </c>
      <c r="F124" s="399" t="s">
        <v>979</v>
      </c>
    </row>
    <row r="125" spans="1:6" ht="30">
      <c r="A125" s="210" t="s">
        <v>90</v>
      </c>
      <c r="B125" s="211">
        <v>40</v>
      </c>
      <c r="C125" s="211">
        <v>5.3089123365850419</v>
      </c>
      <c r="D125" s="211">
        <f t="shared" si="5"/>
        <v>45.207000000000001</v>
      </c>
      <c r="E125" s="251">
        <v>6</v>
      </c>
      <c r="F125" s="399" t="s">
        <v>979</v>
      </c>
    </row>
    <row r="126" spans="1:6" ht="30">
      <c r="A126" s="207" t="s">
        <v>91</v>
      </c>
      <c r="B126" s="208">
        <v>70</v>
      </c>
      <c r="C126" s="208">
        <v>9.2905965890238225</v>
      </c>
      <c r="D126" s="211">
        <f t="shared" si="5"/>
        <v>75.344999999999999</v>
      </c>
      <c r="E126" s="249">
        <v>10</v>
      </c>
      <c r="F126" s="399" t="s">
        <v>979</v>
      </c>
    </row>
    <row r="127" spans="1:6" ht="30">
      <c r="A127" s="210" t="s">
        <v>92</v>
      </c>
      <c r="B127" s="211">
        <v>80</v>
      </c>
      <c r="C127" s="211">
        <v>10.617824673170084</v>
      </c>
      <c r="D127" s="211">
        <f t="shared" si="5"/>
        <v>82.879500000000007</v>
      </c>
      <c r="E127" s="251">
        <v>11</v>
      </c>
      <c r="F127" s="399" t="s">
        <v>979</v>
      </c>
    </row>
    <row r="128" spans="1:6" ht="30">
      <c r="A128" s="207" t="s">
        <v>93</v>
      </c>
      <c r="B128" s="208">
        <v>65</v>
      </c>
      <c r="C128" s="208">
        <v>8.6269825469506927</v>
      </c>
      <c r="D128" s="211">
        <f t="shared" si="5"/>
        <v>67.810500000000005</v>
      </c>
      <c r="E128" s="249">
        <v>9</v>
      </c>
      <c r="F128" s="399" t="s">
        <v>979</v>
      </c>
    </row>
    <row r="129" spans="1:6">
      <c r="A129" s="233" t="s">
        <v>94</v>
      </c>
      <c r="B129" s="234"/>
      <c r="C129" s="235"/>
      <c r="D129" s="235"/>
      <c r="E129" s="357"/>
      <c r="F129" s="399"/>
    </row>
    <row r="130" spans="1:6" ht="30">
      <c r="A130" s="207" t="s">
        <v>95</v>
      </c>
      <c r="B130" s="208">
        <v>30</v>
      </c>
      <c r="C130" s="208">
        <v>3.9816842524387814</v>
      </c>
      <c r="D130" s="211">
        <f t="shared" si="5"/>
        <v>37.672499999999999</v>
      </c>
      <c r="E130" s="249">
        <v>5</v>
      </c>
      <c r="F130" s="399" t="s">
        <v>979</v>
      </c>
    </row>
    <row r="131" spans="1:6" ht="30">
      <c r="A131" s="210" t="s">
        <v>96</v>
      </c>
      <c r="B131" s="211">
        <v>35</v>
      </c>
      <c r="C131" s="211">
        <v>4.6452982945119112</v>
      </c>
      <c r="D131" s="211">
        <f t="shared" si="5"/>
        <v>37.672499999999999</v>
      </c>
      <c r="E131" s="251">
        <v>5</v>
      </c>
      <c r="F131" s="399" t="s">
        <v>979</v>
      </c>
    </row>
    <row r="132" spans="1:6">
      <c r="A132" s="233" t="s">
        <v>97</v>
      </c>
      <c r="B132" s="234"/>
      <c r="C132" s="235"/>
      <c r="D132" s="235"/>
      <c r="E132" s="357"/>
      <c r="F132" s="399"/>
    </row>
    <row r="133" spans="1:6">
      <c r="A133" s="210" t="s">
        <v>98</v>
      </c>
      <c r="B133" s="211">
        <v>150</v>
      </c>
      <c r="C133" s="211">
        <v>19.908421262193908</v>
      </c>
      <c r="D133" s="211">
        <f t="shared" si="5"/>
        <v>150.69</v>
      </c>
      <c r="E133" s="251">
        <v>20</v>
      </c>
      <c r="F133" s="400">
        <v>8.17</v>
      </c>
    </row>
    <row r="134" spans="1:6" ht="14.25" customHeight="1">
      <c r="A134" s="207" t="s">
        <v>105</v>
      </c>
      <c r="B134" s="208">
        <v>600</v>
      </c>
      <c r="C134" s="208">
        <v>79.633685048775632</v>
      </c>
      <c r="D134" s="211">
        <f t="shared" si="5"/>
        <v>602.76</v>
      </c>
      <c r="E134" s="249">
        <v>80</v>
      </c>
      <c r="F134" s="399">
        <f>F133*5</f>
        <v>40.85</v>
      </c>
    </row>
    <row r="135" spans="1:6" ht="30">
      <c r="A135" s="210" t="s">
        <v>99</v>
      </c>
      <c r="B135" s="211">
        <v>110</v>
      </c>
      <c r="C135" s="211">
        <v>14.599508925608864</v>
      </c>
      <c r="D135" s="211">
        <f t="shared" si="5"/>
        <v>113.01750000000001</v>
      </c>
      <c r="E135" s="251">
        <v>15</v>
      </c>
      <c r="F135" s="399" t="s">
        <v>979</v>
      </c>
    </row>
    <row r="136" spans="1:6">
      <c r="A136" s="207" t="s">
        <v>106</v>
      </c>
      <c r="B136" s="208">
        <v>110</v>
      </c>
      <c r="C136" s="208">
        <v>14.599508925608864</v>
      </c>
      <c r="D136" s="211">
        <f t="shared" si="5"/>
        <v>150.69</v>
      </c>
      <c r="E136" s="249">
        <v>20</v>
      </c>
      <c r="F136" s="399">
        <v>19.12</v>
      </c>
    </row>
    <row r="137" spans="1:6">
      <c r="A137" s="210" t="s">
        <v>107</v>
      </c>
      <c r="B137" s="211">
        <v>300</v>
      </c>
      <c r="C137" s="211">
        <v>39.816842524387816</v>
      </c>
      <c r="D137" s="211">
        <f t="shared" si="5"/>
        <v>376.72500000000002</v>
      </c>
      <c r="E137" s="251">
        <v>50</v>
      </c>
      <c r="F137" s="399">
        <f>F136*3</f>
        <v>57.36</v>
      </c>
    </row>
    <row r="138" spans="1:6" ht="30">
      <c r="A138" s="207" t="s">
        <v>100</v>
      </c>
      <c r="B138" s="208">
        <v>220</v>
      </c>
      <c r="C138" s="208">
        <v>29.199017851217729</v>
      </c>
      <c r="D138" s="211">
        <f t="shared" si="5"/>
        <v>226.03500000000003</v>
      </c>
      <c r="E138" s="249">
        <v>30</v>
      </c>
      <c r="F138" s="399" t="s">
        <v>979</v>
      </c>
    </row>
    <row r="139" spans="1:6" ht="30">
      <c r="A139" s="236" t="s">
        <v>229</v>
      </c>
      <c r="B139" s="237">
        <v>1000</v>
      </c>
      <c r="C139" s="237">
        <v>132.72280841462606</v>
      </c>
      <c r="D139" s="211">
        <f t="shared" si="5"/>
        <v>1017.1575</v>
      </c>
      <c r="E139" s="251">
        <v>135</v>
      </c>
      <c r="F139" s="399" t="s">
        <v>979</v>
      </c>
    </row>
    <row r="140" spans="1:6">
      <c r="A140" s="238" t="s">
        <v>101</v>
      </c>
      <c r="B140" s="234"/>
      <c r="C140" s="235"/>
      <c r="D140" s="235"/>
      <c r="E140" s="357"/>
      <c r="F140" s="399"/>
    </row>
    <row r="141" spans="1:6">
      <c r="A141" s="207" t="s">
        <v>102</v>
      </c>
      <c r="B141" s="208">
        <v>40</v>
      </c>
      <c r="C141" s="208">
        <v>5.3089123365850419</v>
      </c>
      <c r="D141" s="211">
        <f t="shared" si="5"/>
        <v>37.672499999999999</v>
      </c>
      <c r="E141" s="249">
        <v>5</v>
      </c>
      <c r="F141" s="399">
        <v>8.17</v>
      </c>
    </row>
    <row r="142" spans="1:6">
      <c r="A142" s="210" t="s">
        <v>103</v>
      </c>
      <c r="B142" s="211">
        <v>60</v>
      </c>
      <c r="C142" s="211">
        <v>7.9633685048775629</v>
      </c>
      <c r="D142" s="211">
        <f t="shared" si="5"/>
        <v>75.344999999999999</v>
      </c>
      <c r="E142" s="251">
        <v>10</v>
      </c>
      <c r="F142" s="400">
        <v>5.39</v>
      </c>
    </row>
    <row r="143" spans="1:6">
      <c r="A143" s="207" t="s">
        <v>108</v>
      </c>
      <c r="B143" s="208">
        <v>700</v>
      </c>
      <c r="C143" s="208">
        <v>92.905965890238235</v>
      </c>
      <c r="D143" s="211">
        <f t="shared" si="5"/>
        <v>753.45</v>
      </c>
      <c r="E143" s="249">
        <v>100</v>
      </c>
      <c r="F143" s="399">
        <f>F144*3</f>
        <v>24.509999999999998</v>
      </c>
    </row>
    <row r="144" spans="1:6">
      <c r="A144" s="210" t="s">
        <v>109</v>
      </c>
      <c r="B144" s="211">
        <v>250</v>
      </c>
      <c r="C144" s="211">
        <v>33.180702103656515</v>
      </c>
      <c r="D144" s="211">
        <f t="shared" si="5"/>
        <v>263.70750000000004</v>
      </c>
      <c r="E144" s="251">
        <v>35</v>
      </c>
      <c r="F144" s="399">
        <v>8.17</v>
      </c>
    </row>
    <row r="145" spans="1:6">
      <c r="A145" s="238" t="s">
        <v>104</v>
      </c>
      <c r="B145" s="234"/>
      <c r="C145" s="235"/>
      <c r="D145" s="235"/>
      <c r="E145" s="357"/>
      <c r="F145" s="399"/>
    </row>
    <row r="146" spans="1:6">
      <c r="A146" s="207" t="s">
        <v>110</v>
      </c>
      <c r="B146" s="208">
        <v>140</v>
      </c>
      <c r="C146" s="208">
        <v>18.581193178047645</v>
      </c>
      <c r="D146" s="211">
        <f t="shared" si="5"/>
        <v>150.69</v>
      </c>
      <c r="E146" s="249">
        <v>20</v>
      </c>
      <c r="F146" s="399">
        <v>9.7200000000000006</v>
      </c>
    </row>
    <row r="147" spans="1:6">
      <c r="A147" s="207" t="s">
        <v>889</v>
      </c>
      <c r="B147" s="208"/>
      <c r="C147" s="208"/>
      <c r="D147" s="211">
        <f t="shared" si="5"/>
        <v>226.03500000000003</v>
      </c>
      <c r="E147" s="249">
        <v>30</v>
      </c>
      <c r="F147" s="399">
        <v>4.25</v>
      </c>
    </row>
    <row r="148" spans="1:6">
      <c r="A148" s="210" t="s">
        <v>111</v>
      </c>
      <c r="B148" s="211">
        <v>100</v>
      </c>
      <c r="C148" s="211">
        <v>13.272280841462605</v>
      </c>
      <c r="D148" s="211">
        <f t="shared" si="5"/>
        <v>113.01750000000001</v>
      </c>
      <c r="E148" s="251">
        <v>15</v>
      </c>
      <c r="F148" s="400">
        <v>4.25</v>
      </c>
    </row>
    <row r="149" spans="1:6" ht="30">
      <c r="A149" s="207" t="s">
        <v>112</v>
      </c>
      <c r="B149" s="208">
        <v>90</v>
      </c>
      <c r="C149" s="208">
        <v>11.945052757316343</v>
      </c>
      <c r="D149" s="211">
        <f t="shared" si="5"/>
        <v>113.01750000000001</v>
      </c>
      <c r="E149" s="249">
        <v>15</v>
      </c>
      <c r="F149" s="399" t="s">
        <v>979</v>
      </c>
    </row>
    <row r="150" spans="1:6">
      <c r="A150" s="238" t="s">
        <v>113</v>
      </c>
      <c r="B150" s="234"/>
      <c r="C150" s="235"/>
      <c r="D150" s="235"/>
      <c r="E150" s="357"/>
      <c r="F150" s="399"/>
    </row>
    <row r="151" spans="1:6">
      <c r="A151" s="207" t="s">
        <v>114</v>
      </c>
      <c r="B151" s="208">
        <v>140</v>
      </c>
      <c r="C151" s="208">
        <v>18.581193178047645</v>
      </c>
      <c r="D151" s="211">
        <f t="shared" si="5"/>
        <v>226.03500000000003</v>
      </c>
      <c r="E151" s="249">
        <v>30</v>
      </c>
      <c r="F151" s="399">
        <v>9.7200000000000006</v>
      </c>
    </row>
    <row r="152" spans="1:6">
      <c r="A152" s="210" t="s">
        <v>115</v>
      </c>
      <c r="B152" s="211">
        <v>220</v>
      </c>
      <c r="C152" s="211">
        <v>29.199017851217729</v>
      </c>
      <c r="D152" s="211">
        <f t="shared" si="5"/>
        <v>226.03500000000003</v>
      </c>
      <c r="E152" s="251">
        <v>30</v>
      </c>
      <c r="F152" s="400">
        <v>9.7200000000000006</v>
      </c>
    </row>
    <row r="153" spans="1:6" ht="33">
      <c r="A153" s="207" t="s">
        <v>890</v>
      </c>
      <c r="B153" s="208">
        <v>170</v>
      </c>
      <c r="C153" s="208">
        <v>22.562877430486427</v>
      </c>
      <c r="D153" s="211">
        <f t="shared" si="5"/>
        <v>226.03500000000003</v>
      </c>
      <c r="E153" s="249">
        <v>30</v>
      </c>
      <c r="F153" s="400">
        <v>9.7200000000000006</v>
      </c>
    </row>
    <row r="154" spans="1:6">
      <c r="A154" s="210" t="s">
        <v>116</v>
      </c>
      <c r="B154" s="211">
        <v>140</v>
      </c>
      <c r="C154" s="211">
        <v>18.581193178047645</v>
      </c>
      <c r="D154" s="211">
        <f t="shared" si="5"/>
        <v>226.03500000000003</v>
      </c>
      <c r="E154" s="251">
        <v>30</v>
      </c>
      <c r="F154" s="400">
        <v>9.7200000000000006</v>
      </c>
    </row>
    <row r="155" spans="1:6">
      <c r="A155" s="207" t="s">
        <v>117</v>
      </c>
      <c r="B155" s="208">
        <v>170</v>
      </c>
      <c r="C155" s="208">
        <v>22.562877430486427</v>
      </c>
      <c r="D155" s="211">
        <f t="shared" si="5"/>
        <v>226.03500000000003</v>
      </c>
      <c r="E155" s="249">
        <v>30</v>
      </c>
      <c r="F155" s="400">
        <v>9.7200000000000006</v>
      </c>
    </row>
    <row r="156" spans="1:6" ht="33">
      <c r="A156" s="210" t="s">
        <v>118</v>
      </c>
      <c r="B156" s="211">
        <v>220</v>
      </c>
      <c r="C156" s="211">
        <v>29.199017851217729</v>
      </c>
      <c r="D156" s="211">
        <f t="shared" si="5"/>
        <v>226.03500000000003</v>
      </c>
      <c r="E156" s="251">
        <v>30</v>
      </c>
      <c r="F156" s="400">
        <v>9.7200000000000006</v>
      </c>
    </row>
    <row r="157" spans="1:6" ht="30">
      <c r="A157" s="207" t="s">
        <v>119</v>
      </c>
      <c r="B157" s="208">
        <v>100</v>
      </c>
      <c r="C157" s="208">
        <v>13.272280841462605</v>
      </c>
      <c r="D157" s="211">
        <f t="shared" si="5"/>
        <v>113.01750000000001</v>
      </c>
      <c r="E157" s="249">
        <v>15</v>
      </c>
      <c r="F157" s="399" t="s">
        <v>979</v>
      </c>
    </row>
    <row r="158" spans="1:6" ht="30">
      <c r="A158" s="210" t="s">
        <v>120</v>
      </c>
      <c r="B158" s="211">
        <v>140</v>
      </c>
      <c r="C158" s="211">
        <v>18.581193178047645</v>
      </c>
      <c r="D158" s="211">
        <f t="shared" si="5"/>
        <v>150.69</v>
      </c>
      <c r="E158" s="251">
        <v>20</v>
      </c>
      <c r="F158" s="399" t="s">
        <v>979</v>
      </c>
    </row>
    <row r="159" spans="1:6">
      <c r="A159" s="238" t="s">
        <v>121</v>
      </c>
      <c r="B159" s="234"/>
      <c r="C159" s="235"/>
      <c r="D159" s="235"/>
      <c r="E159" s="357"/>
      <c r="F159" s="399"/>
    </row>
    <row r="160" spans="1:6" ht="33">
      <c r="A160" s="210" t="s">
        <v>891</v>
      </c>
      <c r="B160" s="211">
        <v>1200</v>
      </c>
      <c r="C160" s="211">
        <v>159.26737009755126</v>
      </c>
      <c r="D160" s="211">
        <f t="shared" si="5"/>
        <v>1506.9</v>
      </c>
      <c r="E160" s="251">
        <v>200</v>
      </c>
      <c r="F160" s="400">
        <v>12.91</v>
      </c>
    </row>
    <row r="161" spans="1:6">
      <c r="A161" s="207" t="s">
        <v>122</v>
      </c>
      <c r="B161" s="208">
        <v>680</v>
      </c>
      <c r="C161" s="208">
        <v>90.251509721945709</v>
      </c>
      <c r="D161" s="211">
        <f t="shared" si="5"/>
        <v>678.10500000000002</v>
      </c>
      <c r="E161" s="249">
        <v>90</v>
      </c>
      <c r="F161" s="400">
        <v>12.91</v>
      </c>
    </row>
    <row r="162" spans="1:6">
      <c r="A162" s="210" t="s">
        <v>123</v>
      </c>
      <c r="B162" s="211">
        <v>890</v>
      </c>
      <c r="C162" s="211">
        <v>118.12329948901719</v>
      </c>
      <c r="D162" s="211">
        <f t="shared" si="5"/>
        <v>1506.9</v>
      </c>
      <c r="E162" s="251">
        <v>200</v>
      </c>
      <c r="F162" s="400">
        <v>12.91</v>
      </c>
    </row>
    <row r="163" spans="1:6">
      <c r="A163" s="207" t="s">
        <v>124</v>
      </c>
      <c r="B163" s="208">
        <v>400</v>
      </c>
      <c r="C163" s="208">
        <v>53.089123365850419</v>
      </c>
      <c r="D163" s="211">
        <f t="shared" si="5"/>
        <v>414.39750000000004</v>
      </c>
      <c r="E163" s="249">
        <v>55</v>
      </c>
      <c r="F163" s="400">
        <v>12.91</v>
      </c>
    </row>
    <row r="164" spans="1:6">
      <c r="A164" s="210" t="s">
        <v>125</v>
      </c>
      <c r="B164" s="211">
        <v>500</v>
      </c>
      <c r="C164" s="211">
        <v>66.361404207313029</v>
      </c>
      <c r="D164" s="211">
        <f t="shared" ref="D164:D227" si="6">E164*7.5345</f>
        <v>489.74250000000001</v>
      </c>
      <c r="E164" s="251">
        <v>65</v>
      </c>
      <c r="F164" s="400">
        <v>12.91</v>
      </c>
    </row>
    <row r="165" spans="1:6">
      <c r="A165" s="207" t="s">
        <v>126</v>
      </c>
      <c r="B165" s="208">
        <v>800</v>
      </c>
      <c r="C165" s="208">
        <v>106.17824673170084</v>
      </c>
      <c r="D165" s="211">
        <f t="shared" si="6"/>
        <v>828.79500000000007</v>
      </c>
      <c r="E165" s="249">
        <v>110</v>
      </c>
      <c r="F165" s="400">
        <v>31.05</v>
      </c>
    </row>
    <row r="166" spans="1:6">
      <c r="A166" s="210" t="s">
        <v>127</v>
      </c>
      <c r="B166" s="211">
        <v>150</v>
      </c>
      <c r="C166" s="211">
        <v>19.908421262193908</v>
      </c>
      <c r="D166" s="211">
        <f t="shared" si="6"/>
        <v>226.03500000000003</v>
      </c>
      <c r="E166" s="251">
        <v>30</v>
      </c>
      <c r="F166" s="400">
        <v>8.58</v>
      </c>
    </row>
    <row r="167" spans="1:6">
      <c r="A167" s="207" t="s">
        <v>130</v>
      </c>
      <c r="B167" s="208">
        <v>180</v>
      </c>
      <c r="C167" s="208">
        <v>23.890105514632687</v>
      </c>
      <c r="D167" s="211">
        <f t="shared" si="6"/>
        <v>263.70750000000004</v>
      </c>
      <c r="E167" s="249">
        <v>35</v>
      </c>
      <c r="F167" s="400">
        <v>20.260000000000002</v>
      </c>
    </row>
    <row r="168" spans="1:6">
      <c r="A168" s="210" t="s">
        <v>131</v>
      </c>
      <c r="B168" s="211">
        <v>1500</v>
      </c>
      <c r="C168" s="211">
        <v>199.08421262193906</v>
      </c>
      <c r="D168" s="211">
        <f t="shared" si="6"/>
        <v>2260.35</v>
      </c>
      <c r="E168" s="251">
        <v>300</v>
      </c>
      <c r="F168" s="399">
        <f>F167*10</f>
        <v>202.60000000000002</v>
      </c>
    </row>
    <row r="169" spans="1:6" ht="30">
      <c r="A169" s="210" t="s">
        <v>128</v>
      </c>
      <c r="B169" s="211">
        <v>180</v>
      </c>
      <c r="C169" s="211">
        <v>23.890105514632687</v>
      </c>
      <c r="D169" s="211">
        <f t="shared" si="6"/>
        <v>263.70750000000004</v>
      </c>
      <c r="E169" s="251">
        <v>35</v>
      </c>
      <c r="F169" s="399" t="s">
        <v>979</v>
      </c>
    </row>
    <row r="170" spans="1:6" ht="33">
      <c r="A170" s="207" t="s">
        <v>129</v>
      </c>
      <c r="B170" s="208">
        <v>180</v>
      </c>
      <c r="C170" s="208">
        <v>23.890105514632687</v>
      </c>
      <c r="D170" s="211">
        <f t="shared" si="6"/>
        <v>263.70750000000004</v>
      </c>
      <c r="E170" s="249">
        <v>35</v>
      </c>
      <c r="F170" s="399" t="s">
        <v>979</v>
      </c>
    </row>
    <row r="171" spans="1:6">
      <c r="A171" s="213"/>
      <c r="B171" s="214"/>
      <c r="C171" s="215"/>
      <c r="D171" s="211">
        <f t="shared" si="6"/>
        <v>0</v>
      </c>
      <c r="E171" s="358"/>
      <c r="F171" s="399"/>
    </row>
    <row r="172" spans="1:6">
      <c r="A172" s="238" t="s">
        <v>132</v>
      </c>
      <c r="B172" s="234"/>
      <c r="C172" s="235"/>
      <c r="D172" s="235"/>
      <c r="E172" s="357"/>
      <c r="F172" s="399"/>
    </row>
    <row r="173" spans="1:6">
      <c r="A173" s="210" t="s">
        <v>722</v>
      </c>
      <c r="B173" s="211">
        <v>110</v>
      </c>
      <c r="C173" s="211">
        <v>14.599508925608864</v>
      </c>
      <c r="D173" s="211">
        <f t="shared" si="6"/>
        <v>113.01750000000001</v>
      </c>
      <c r="E173" s="251">
        <v>15</v>
      </c>
      <c r="F173" s="400">
        <v>4.82</v>
      </c>
    </row>
    <row r="174" spans="1:6" ht="30">
      <c r="A174" s="207" t="s">
        <v>723</v>
      </c>
      <c r="B174" s="208">
        <v>110</v>
      </c>
      <c r="C174" s="208">
        <v>14.599508925608864</v>
      </c>
      <c r="D174" s="211">
        <f t="shared" si="6"/>
        <v>113.01750000000001</v>
      </c>
      <c r="E174" s="249">
        <v>15</v>
      </c>
      <c r="F174" s="399" t="s">
        <v>980</v>
      </c>
    </row>
    <row r="175" spans="1:6">
      <c r="A175" s="210" t="s">
        <v>133</v>
      </c>
      <c r="B175" s="211">
        <v>30</v>
      </c>
      <c r="C175" s="211">
        <v>3.9816842524387814</v>
      </c>
      <c r="D175" s="211">
        <f t="shared" si="6"/>
        <v>75.344999999999999</v>
      </c>
      <c r="E175" s="251">
        <v>10</v>
      </c>
      <c r="F175" s="400">
        <v>1.63</v>
      </c>
    </row>
    <row r="176" spans="1:6" ht="30">
      <c r="A176" s="207" t="s">
        <v>134</v>
      </c>
      <c r="B176" s="208">
        <v>30</v>
      </c>
      <c r="C176" s="208">
        <v>3.9816842524387814</v>
      </c>
      <c r="D176" s="211">
        <f t="shared" si="6"/>
        <v>37.672499999999999</v>
      </c>
      <c r="E176" s="249">
        <v>5</v>
      </c>
      <c r="F176" s="399" t="s">
        <v>979</v>
      </c>
    </row>
    <row r="177" spans="1:6">
      <c r="A177" s="239" t="s">
        <v>872</v>
      </c>
      <c r="B177" s="240">
        <v>110</v>
      </c>
      <c r="C177" s="240">
        <v>14.6</v>
      </c>
      <c r="D177" s="211">
        <f t="shared" si="6"/>
        <v>110.00370000000001</v>
      </c>
      <c r="E177" s="359">
        <v>14.6</v>
      </c>
      <c r="F177" s="399">
        <v>9.07</v>
      </c>
    </row>
    <row r="178" spans="1:6" ht="30.75" thickBot="1">
      <c r="A178" s="241" t="s">
        <v>873</v>
      </c>
      <c r="B178" s="242">
        <v>390.76</v>
      </c>
      <c r="C178" s="243">
        <v>92.67</v>
      </c>
      <c r="D178" s="211">
        <f t="shared" si="6"/>
        <v>698.22211500000003</v>
      </c>
      <c r="E178" s="360">
        <v>92.67</v>
      </c>
      <c r="F178" s="399" t="s">
        <v>979</v>
      </c>
    </row>
    <row r="179" spans="1:6" ht="17.25" thickBot="1">
      <c r="A179" s="229" t="s">
        <v>135</v>
      </c>
      <c r="B179" s="230"/>
      <c r="C179" s="231"/>
      <c r="D179" s="231"/>
      <c r="E179" s="232"/>
      <c r="F179" s="399"/>
    </row>
    <row r="180" spans="1:6">
      <c r="A180" s="238" t="s">
        <v>136</v>
      </c>
      <c r="B180" s="225"/>
      <c r="C180" s="244"/>
      <c r="D180" s="244"/>
      <c r="E180" s="357"/>
      <c r="F180" s="399"/>
    </row>
    <row r="181" spans="1:6">
      <c r="A181" s="207" t="s">
        <v>137</v>
      </c>
      <c r="B181" s="208">
        <v>250</v>
      </c>
      <c r="C181" s="208">
        <v>33.180702103656515</v>
      </c>
      <c r="D181" s="211">
        <f t="shared" si="6"/>
        <v>263.70750000000004</v>
      </c>
      <c r="E181" s="249">
        <v>35</v>
      </c>
      <c r="F181" s="399">
        <v>6.7</v>
      </c>
    </row>
    <row r="182" spans="1:6" ht="33">
      <c r="A182" s="210" t="s">
        <v>138</v>
      </c>
      <c r="B182" s="211">
        <v>500</v>
      </c>
      <c r="C182" s="211">
        <v>66.361404207313029</v>
      </c>
      <c r="D182" s="211">
        <f t="shared" si="6"/>
        <v>527.41500000000008</v>
      </c>
      <c r="E182" s="251">
        <v>70</v>
      </c>
      <c r="F182" s="399">
        <v>16.170000000000002</v>
      </c>
    </row>
    <row r="183" spans="1:6" ht="33">
      <c r="A183" s="207" t="s">
        <v>981</v>
      </c>
      <c r="B183" s="208">
        <v>250</v>
      </c>
      <c r="C183" s="208">
        <v>33.180702103656515</v>
      </c>
      <c r="D183" s="211">
        <f t="shared" si="6"/>
        <v>263.70750000000004</v>
      </c>
      <c r="E183" s="249">
        <v>35</v>
      </c>
      <c r="F183" s="399">
        <v>5.39</v>
      </c>
    </row>
    <row r="184" spans="1:6" ht="33">
      <c r="A184" s="210" t="s">
        <v>139</v>
      </c>
      <c r="B184" s="211">
        <v>250</v>
      </c>
      <c r="C184" s="211">
        <v>33.180702103656515</v>
      </c>
      <c r="D184" s="211">
        <f t="shared" si="6"/>
        <v>263.70750000000004</v>
      </c>
      <c r="E184" s="251">
        <v>35</v>
      </c>
      <c r="F184" s="400">
        <v>5.39</v>
      </c>
    </row>
    <row r="185" spans="1:6">
      <c r="A185" s="207" t="s">
        <v>140</v>
      </c>
      <c r="B185" s="208">
        <v>200</v>
      </c>
      <c r="C185" s="208">
        <v>26.54456168292521</v>
      </c>
      <c r="D185" s="211">
        <f t="shared" si="6"/>
        <v>226.03500000000003</v>
      </c>
      <c r="E185" s="249">
        <v>30</v>
      </c>
      <c r="F185" s="399">
        <v>5.39</v>
      </c>
    </row>
    <row r="186" spans="1:6" ht="33">
      <c r="A186" s="210" t="s">
        <v>141</v>
      </c>
      <c r="B186" s="211">
        <v>200</v>
      </c>
      <c r="C186" s="211">
        <v>26.54456168292521</v>
      </c>
      <c r="D186" s="211">
        <f t="shared" si="6"/>
        <v>226.03500000000003</v>
      </c>
      <c r="E186" s="251">
        <v>30</v>
      </c>
      <c r="F186" s="400">
        <v>5.39</v>
      </c>
    </row>
    <row r="187" spans="1:6" ht="33">
      <c r="A187" s="207" t="s">
        <v>142</v>
      </c>
      <c r="B187" s="208">
        <v>150</v>
      </c>
      <c r="C187" s="208">
        <v>19.908421262193908</v>
      </c>
      <c r="D187" s="211">
        <f t="shared" si="6"/>
        <v>150.69</v>
      </c>
      <c r="E187" s="249">
        <v>20</v>
      </c>
      <c r="F187" s="399">
        <v>5.39</v>
      </c>
    </row>
    <row r="188" spans="1:6">
      <c r="A188" s="238" t="s">
        <v>169</v>
      </c>
      <c r="B188" s="234"/>
      <c r="C188" s="235"/>
      <c r="D188" s="235"/>
      <c r="E188" s="357"/>
      <c r="F188" s="399"/>
    </row>
    <row r="189" spans="1:6" ht="30">
      <c r="A189" s="207" t="s">
        <v>143</v>
      </c>
      <c r="B189" s="208">
        <v>3000</v>
      </c>
      <c r="C189" s="208">
        <v>398.16842524387812</v>
      </c>
      <c r="D189" s="211">
        <f t="shared" si="6"/>
        <v>3013.8</v>
      </c>
      <c r="E189" s="249">
        <v>400</v>
      </c>
      <c r="F189" s="399" t="s">
        <v>979</v>
      </c>
    </row>
    <row r="190" spans="1:6">
      <c r="A190" s="210" t="s">
        <v>144</v>
      </c>
      <c r="B190" s="211">
        <v>1000</v>
      </c>
      <c r="C190" s="211">
        <v>132.72280841462606</v>
      </c>
      <c r="D190" s="211">
        <f t="shared" si="6"/>
        <v>1017.1575</v>
      </c>
      <c r="E190" s="251">
        <v>135</v>
      </c>
      <c r="F190" s="400">
        <v>63.48</v>
      </c>
    </row>
    <row r="191" spans="1:6">
      <c r="A191" s="207" t="s">
        <v>145</v>
      </c>
      <c r="B191" s="208">
        <v>800</v>
      </c>
      <c r="C191" s="208">
        <v>106.17824673170084</v>
      </c>
      <c r="D191" s="211">
        <f t="shared" si="6"/>
        <v>828.79500000000007</v>
      </c>
      <c r="E191" s="249">
        <v>110</v>
      </c>
      <c r="F191" s="399">
        <v>101.22</v>
      </c>
    </row>
    <row r="192" spans="1:6">
      <c r="A192" s="210" t="s">
        <v>146</v>
      </c>
      <c r="B192" s="211">
        <v>1000</v>
      </c>
      <c r="C192" s="211">
        <v>132.72280841462606</v>
      </c>
      <c r="D192" s="211">
        <f t="shared" si="6"/>
        <v>1017.1575</v>
      </c>
      <c r="E192" s="251">
        <v>135</v>
      </c>
      <c r="F192" s="400">
        <v>63.48</v>
      </c>
    </row>
    <row r="193" spans="1:6">
      <c r="A193" s="207" t="s">
        <v>147</v>
      </c>
      <c r="B193" s="208">
        <v>1000</v>
      </c>
      <c r="C193" s="208">
        <v>132.72280841462606</v>
      </c>
      <c r="D193" s="211">
        <f t="shared" si="6"/>
        <v>1017.1575</v>
      </c>
      <c r="E193" s="249">
        <v>135</v>
      </c>
      <c r="F193" s="400">
        <v>63.48</v>
      </c>
    </row>
    <row r="194" spans="1:6">
      <c r="A194" s="210" t="s">
        <v>148</v>
      </c>
      <c r="B194" s="211">
        <v>1000</v>
      </c>
      <c r="C194" s="211">
        <v>132.72280841462606</v>
      </c>
      <c r="D194" s="211">
        <f t="shared" si="6"/>
        <v>1017.1575</v>
      </c>
      <c r="E194" s="251">
        <v>135</v>
      </c>
      <c r="F194" s="400">
        <v>63.48</v>
      </c>
    </row>
    <row r="195" spans="1:6">
      <c r="A195" s="207" t="s">
        <v>149</v>
      </c>
      <c r="B195" s="208">
        <v>900</v>
      </c>
      <c r="C195" s="208">
        <v>119.45052757316344</v>
      </c>
      <c r="D195" s="211">
        <f t="shared" si="6"/>
        <v>904.1400000000001</v>
      </c>
      <c r="E195" s="249">
        <v>120</v>
      </c>
      <c r="F195" s="400">
        <v>63.48</v>
      </c>
    </row>
    <row r="196" spans="1:6">
      <c r="A196" s="210" t="s">
        <v>150</v>
      </c>
      <c r="B196" s="211">
        <v>1000</v>
      </c>
      <c r="C196" s="211">
        <v>132.72280841462606</v>
      </c>
      <c r="D196" s="211">
        <f t="shared" si="6"/>
        <v>1017.1575</v>
      </c>
      <c r="E196" s="251">
        <v>135</v>
      </c>
      <c r="F196" s="400">
        <v>63.48</v>
      </c>
    </row>
    <row r="197" spans="1:6">
      <c r="A197" s="207" t="s">
        <v>151</v>
      </c>
      <c r="B197" s="208">
        <v>1250</v>
      </c>
      <c r="C197" s="208">
        <v>165.90351051828256</v>
      </c>
      <c r="D197" s="211">
        <f t="shared" si="6"/>
        <v>1243.1925000000001</v>
      </c>
      <c r="E197" s="249">
        <v>165</v>
      </c>
      <c r="F197" s="400">
        <v>63.48</v>
      </c>
    </row>
    <row r="198" spans="1:6">
      <c r="A198" s="210" t="s">
        <v>152</v>
      </c>
      <c r="B198" s="211">
        <v>1800</v>
      </c>
      <c r="C198" s="211">
        <v>238.90105514632688</v>
      </c>
      <c r="D198" s="211">
        <f t="shared" si="6"/>
        <v>1808.2800000000002</v>
      </c>
      <c r="E198" s="251">
        <v>240</v>
      </c>
      <c r="F198" s="399">
        <v>101.22</v>
      </c>
    </row>
    <row r="199" spans="1:6">
      <c r="A199" s="207" t="s">
        <v>153</v>
      </c>
      <c r="B199" s="208">
        <v>2500</v>
      </c>
      <c r="C199" s="208">
        <v>331.80702103656512</v>
      </c>
      <c r="D199" s="211">
        <f t="shared" si="6"/>
        <v>2486.3850000000002</v>
      </c>
      <c r="E199" s="249">
        <v>330</v>
      </c>
      <c r="F199" s="400">
        <v>90.43</v>
      </c>
    </row>
    <row r="200" spans="1:6">
      <c r="A200" s="210" t="s">
        <v>154</v>
      </c>
      <c r="B200" s="211">
        <v>1800</v>
      </c>
      <c r="C200" s="211">
        <v>238.90105514632688</v>
      </c>
      <c r="D200" s="211">
        <f t="shared" si="6"/>
        <v>1808.2800000000002</v>
      </c>
      <c r="E200" s="251">
        <v>240</v>
      </c>
      <c r="F200" s="399">
        <v>101.22</v>
      </c>
    </row>
    <row r="201" spans="1:6">
      <c r="A201" s="207" t="s">
        <v>155</v>
      </c>
      <c r="B201" s="208">
        <v>1250</v>
      </c>
      <c r="C201" s="208">
        <v>165.90351051828256</v>
      </c>
      <c r="D201" s="211">
        <f t="shared" si="6"/>
        <v>1243.1925000000001</v>
      </c>
      <c r="E201" s="249">
        <v>165</v>
      </c>
      <c r="F201" s="400">
        <v>63.48</v>
      </c>
    </row>
    <row r="202" spans="1:6">
      <c r="A202" s="210" t="s">
        <v>156</v>
      </c>
      <c r="B202" s="211">
        <v>1250</v>
      </c>
      <c r="C202" s="211">
        <v>165.90351051828256</v>
      </c>
      <c r="D202" s="211">
        <f t="shared" si="6"/>
        <v>1243.1925000000001</v>
      </c>
      <c r="E202" s="251">
        <v>165</v>
      </c>
      <c r="F202" s="400">
        <v>63.48</v>
      </c>
    </row>
    <row r="203" spans="1:6">
      <c r="A203" s="207" t="s">
        <v>157</v>
      </c>
      <c r="B203" s="208">
        <v>1000</v>
      </c>
      <c r="C203" s="208">
        <v>132.72280841462606</v>
      </c>
      <c r="D203" s="211">
        <f t="shared" si="6"/>
        <v>1017.1575</v>
      </c>
      <c r="E203" s="249">
        <v>135</v>
      </c>
      <c r="F203" s="400">
        <v>63.48</v>
      </c>
    </row>
    <row r="204" spans="1:6">
      <c r="A204" s="210" t="s">
        <v>158</v>
      </c>
      <c r="B204" s="211">
        <v>3000</v>
      </c>
      <c r="C204" s="211">
        <v>398.16842524387812</v>
      </c>
      <c r="D204" s="211">
        <f t="shared" si="6"/>
        <v>3013.8</v>
      </c>
      <c r="E204" s="251">
        <v>400</v>
      </c>
      <c r="F204" s="400">
        <v>295.51</v>
      </c>
    </row>
    <row r="205" spans="1:6">
      <c r="A205" s="207" t="s">
        <v>159</v>
      </c>
      <c r="B205" s="208">
        <v>2200</v>
      </c>
      <c r="C205" s="208">
        <v>291.99017851217729</v>
      </c>
      <c r="D205" s="211">
        <f t="shared" si="6"/>
        <v>2260.35</v>
      </c>
      <c r="E205" s="249">
        <v>300</v>
      </c>
      <c r="F205" s="400">
        <v>63.48</v>
      </c>
    </row>
    <row r="206" spans="1:6" ht="33">
      <c r="A206" s="210" t="s">
        <v>160</v>
      </c>
      <c r="B206" s="211">
        <v>1900</v>
      </c>
      <c r="C206" s="211">
        <v>252.1733359877895</v>
      </c>
      <c r="D206" s="211">
        <f t="shared" si="6"/>
        <v>1921.2975000000001</v>
      </c>
      <c r="E206" s="251">
        <v>255</v>
      </c>
      <c r="F206" s="400" t="s">
        <v>982</v>
      </c>
    </row>
    <row r="207" spans="1:6" ht="33">
      <c r="A207" s="207" t="s">
        <v>161</v>
      </c>
      <c r="B207" s="208">
        <v>2300</v>
      </c>
      <c r="C207" s="208">
        <v>305.26245935363988</v>
      </c>
      <c r="D207" s="211">
        <f t="shared" si="6"/>
        <v>2298.0225</v>
      </c>
      <c r="E207" s="249">
        <v>305</v>
      </c>
      <c r="F207" s="400" t="s">
        <v>982</v>
      </c>
    </row>
    <row r="208" spans="1:6" ht="33">
      <c r="A208" s="210" t="s">
        <v>162</v>
      </c>
      <c r="B208" s="211">
        <v>2000</v>
      </c>
      <c r="C208" s="211">
        <v>265.44561682925212</v>
      </c>
      <c r="D208" s="211">
        <f t="shared" si="6"/>
        <v>1996.6425000000002</v>
      </c>
      <c r="E208" s="251">
        <v>265</v>
      </c>
      <c r="F208" s="400" t="s">
        <v>982</v>
      </c>
    </row>
    <row r="209" spans="1:6" ht="33">
      <c r="A209" s="207" t="s">
        <v>163</v>
      </c>
      <c r="B209" s="208">
        <v>2300</v>
      </c>
      <c r="C209" s="208">
        <v>305.26245935363988</v>
      </c>
      <c r="D209" s="211">
        <f t="shared" si="6"/>
        <v>2298.0225</v>
      </c>
      <c r="E209" s="249">
        <v>305</v>
      </c>
      <c r="F209" s="400" t="s">
        <v>982</v>
      </c>
    </row>
    <row r="210" spans="1:6" ht="33">
      <c r="A210" s="210" t="s">
        <v>164</v>
      </c>
      <c r="B210" s="211">
        <v>2000</v>
      </c>
      <c r="C210" s="211">
        <v>265.44561682925212</v>
      </c>
      <c r="D210" s="211">
        <f t="shared" si="6"/>
        <v>1996.6425000000002</v>
      </c>
      <c r="E210" s="251">
        <v>265</v>
      </c>
      <c r="F210" s="400" t="s">
        <v>982</v>
      </c>
    </row>
    <row r="211" spans="1:6" ht="44.25">
      <c r="A211" s="207" t="s">
        <v>165</v>
      </c>
      <c r="B211" s="208">
        <v>2000</v>
      </c>
      <c r="C211" s="208">
        <v>265.44561682925212</v>
      </c>
      <c r="D211" s="211">
        <f t="shared" si="6"/>
        <v>1996.6425000000002</v>
      </c>
      <c r="E211" s="249">
        <v>265</v>
      </c>
      <c r="F211" s="399" t="s">
        <v>983</v>
      </c>
    </row>
    <row r="212" spans="1:6" ht="33">
      <c r="A212" s="210" t="s">
        <v>166</v>
      </c>
      <c r="B212" s="211">
        <v>1800</v>
      </c>
      <c r="C212" s="211">
        <v>238.90105514632688</v>
      </c>
      <c r="D212" s="211">
        <f t="shared" si="6"/>
        <v>1808.2800000000002</v>
      </c>
      <c r="E212" s="251">
        <v>240</v>
      </c>
      <c r="F212" s="400" t="s">
        <v>982</v>
      </c>
    </row>
    <row r="213" spans="1:6" ht="33">
      <c r="A213" s="207" t="s">
        <v>167</v>
      </c>
      <c r="B213" s="208">
        <v>2300</v>
      </c>
      <c r="C213" s="208">
        <v>305.26245935363988</v>
      </c>
      <c r="D213" s="211">
        <f t="shared" si="6"/>
        <v>2298.0225</v>
      </c>
      <c r="E213" s="249">
        <v>305</v>
      </c>
      <c r="F213" s="400" t="s">
        <v>982</v>
      </c>
    </row>
    <row r="214" spans="1:6" ht="33">
      <c r="A214" s="210" t="s">
        <v>168</v>
      </c>
      <c r="B214" s="211">
        <v>1000</v>
      </c>
      <c r="C214" s="211">
        <v>132.72280841462606</v>
      </c>
      <c r="D214" s="211">
        <f t="shared" si="6"/>
        <v>1017.1575</v>
      </c>
      <c r="E214" s="251">
        <v>135</v>
      </c>
      <c r="F214" s="400" t="s">
        <v>982</v>
      </c>
    </row>
    <row r="215" spans="1:6" ht="33">
      <c r="A215" s="207" t="s">
        <v>170</v>
      </c>
      <c r="B215" s="208">
        <v>1000</v>
      </c>
      <c r="C215" s="208">
        <v>132.72280841462606</v>
      </c>
      <c r="D215" s="211">
        <f t="shared" si="6"/>
        <v>1017.1575</v>
      </c>
      <c r="E215" s="249">
        <v>135</v>
      </c>
      <c r="F215" s="400" t="s">
        <v>982</v>
      </c>
    </row>
    <row r="216" spans="1:6">
      <c r="A216" s="210" t="s">
        <v>171</v>
      </c>
      <c r="B216" s="211">
        <v>400</v>
      </c>
      <c r="C216" s="211">
        <v>53.089123365850419</v>
      </c>
      <c r="D216" s="211">
        <f t="shared" si="6"/>
        <v>414.39750000000004</v>
      </c>
      <c r="E216" s="251">
        <v>55</v>
      </c>
      <c r="F216" s="399" t="s">
        <v>978</v>
      </c>
    </row>
    <row r="217" spans="1:6">
      <c r="A217" s="207"/>
      <c r="B217" s="208"/>
      <c r="C217" s="208"/>
      <c r="D217" s="211">
        <f t="shared" si="6"/>
        <v>0</v>
      </c>
      <c r="E217" s="249"/>
      <c r="F217" s="399"/>
    </row>
    <row r="218" spans="1:6">
      <c r="A218" s="238" t="s">
        <v>172</v>
      </c>
      <c r="B218" s="234"/>
      <c r="C218" s="235"/>
      <c r="D218" s="235"/>
      <c r="E218" s="357"/>
      <c r="F218" s="399"/>
    </row>
    <row r="219" spans="1:6" ht="44.25">
      <c r="A219" s="207" t="s">
        <v>173</v>
      </c>
      <c r="B219" s="208">
        <v>3000</v>
      </c>
      <c r="C219" s="208">
        <v>398.16842524387812</v>
      </c>
      <c r="D219" s="211">
        <f t="shared" si="6"/>
        <v>3013.8</v>
      </c>
      <c r="E219" s="249">
        <v>400</v>
      </c>
      <c r="F219" s="399" t="s">
        <v>984</v>
      </c>
    </row>
    <row r="220" spans="1:6" ht="44.25">
      <c r="A220" s="210" t="s">
        <v>174</v>
      </c>
      <c r="B220" s="211">
        <v>3500</v>
      </c>
      <c r="C220" s="211">
        <v>464.52982945119118</v>
      </c>
      <c r="D220" s="211">
        <f t="shared" si="6"/>
        <v>3503.5425</v>
      </c>
      <c r="E220" s="251">
        <v>465</v>
      </c>
      <c r="F220" s="399" t="s">
        <v>984</v>
      </c>
    </row>
    <row r="221" spans="1:6" ht="44.25">
      <c r="A221" s="207" t="s">
        <v>183</v>
      </c>
      <c r="B221" s="208">
        <v>3000</v>
      </c>
      <c r="C221" s="208">
        <v>398.16842524387812</v>
      </c>
      <c r="D221" s="211">
        <f t="shared" si="6"/>
        <v>3013.8</v>
      </c>
      <c r="E221" s="249">
        <v>400</v>
      </c>
      <c r="F221" s="399" t="s">
        <v>984</v>
      </c>
    </row>
    <row r="222" spans="1:6">
      <c r="A222" s="210" t="s">
        <v>175</v>
      </c>
      <c r="B222" s="211">
        <v>1600</v>
      </c>
      <c r="C222" s="211">
        <v>212.35649346340168</v>
      </c>
      <c r="D222" s="211">
        <f t="shared" si="6"/>
        <v>1619.9175</v>
      </c>
      <c r="E222" s="251">
        <v>215</v>
      </c>
      <c r="F222" s="399">
        <v>111.11</v>
      </c>
    </row>
    <row r="223" spans="1:6">
      <c r="A223" s="207" t="s">
        <v>176</v>
      </c>
      <c r="B223" s="208">
        <v>1000</v>
      </c>
      <c r="C223" s="208">
        <v>132.72280841462606</v>
      </c>
      <c r="D223" s="211">
        <f t="shared" si="6"/>
        <v>1017.1575</v>
      </c>
      <c r="E223" s="249">
        <v>135</v>
      </c>
      <c r="F223" s="399">
        <v>55.55</v>
      </c>
    </row>
    <row r="224" spans="1:6" ht="44.25">
      <c r="A224" s="210" t="s">
        <v>177</v>
      </c>
      <c r="B224" s="211">
        <v>2000</v>
      </c>
      <c r="C224" s="211">
        <v>265.44561682925212</v>
      </c>
      <c r="D224" s="211">
        <f t="shared" si="6"/>
        <v>1996.6425000000002</v>
      </c>
      <c r="E224" s="251">
        <v>265</v>
      </c>
      <c r="F224" s="399" t="s">
        <v>985</v>
      </c>
    </row>
    <row r="225" spans="1:6" ht="44.25">
      <c r="A225" s="207" t="s">
        <v>178</v>
      </c>
      <c r="B225" s="208">
        <v>1500</v>
      </c>
      <c r="C225" s="208">
        <v>199.08421262193906</v>
      </c>
      <c r="D225" s="211">
        <f t="shared" si="6"/>
        <v>1506.9</v>
      </c>
      <c r="E225" s="249">
        <v>200</v>
      </c>
      <c r="F225" s="399" t="s">
        <v>985</v>
      </c>
    </row>
    <row r="226" spans="1:6" ht="44.25">
      <c r="A226" s="210" t="s">
        <v>179</v>
      </c>
      <c r="B226" s="211">
        <v>1500</v>
      </c>
      <c r="C226" s="211">
        <v>199.08421262193906</v>
      </c>
      <c r="D226" s="211">
        <f t="shared" si="6"/>
        <v>1506.9</v>
      </c>
      <c r="E226" s="251">
        <v>200</v>
      </c>
      <c r="F226" s="399" t="s">
        <v>985</v>
      </c>
    </row>
    <row r="227" spans="1:6">
      <c r="A227" s="207" t="s">
        <v>180</v>
      </c>
      <c r="B227" s="208">
        <v>1800</v>
      </c>
      <c r="C227" s="208">
        <v>238.90105514632688</v>
      </c>
      <c r="D227" s="211">
        <f t="shared" si="6"/>
        <v>1808.2800000000002</v>
      </c>
      <c r="E227" s="249">
        <v>240</v>
      </c>
      <c r="F227" s="399">
        <v>111.11</v>
      </c>
    </row>
    <row r="228" spans="1:6" ht="30">
      <c r="A228" s="210" t="s">
        <v>181</v>
      </c>
      <c r="B228" s="211">
        <v>200</v>
      </c>
      <c r="C228" s="211">
        <v>26.54456168292521</v>
      </c>
      <c r="D228" s="211">
        <f t="shared" ref="D228:D229" si="7">E228*7.5345</f>
        <v>226.03500000000003</v>
      </c>
      <c r="E228" s="251">
        <v>30</v>
      </c>
      <c r="F228" s="399" t="s">
        <v>979</v>
      </c>
    </row>
    <row r="229" spans="1:6">
      <c r="A229" s="207" t="s">
        <v>182</v>
      </c>
      <c r="B229" s="208">
        <v>400</v>
      </c>
      <c r="C229" s="208">
        <v>53.089123365850419</v>
      </c>
      <c r="D229" s="211">
        <f t="shared" si="7"/>
        <v>414.39750000000004</v>
      </c>
      <c r="E229" s="249">
        <v>55</v>
      </c>
      <c r="F229" s="399" t="s">
        <v>978</v>
      </c>
    </row>
    <row r="230" spans="1:6" ht="17.25" thickBot="1">
      <c r="A230" s="213"/>
      <c r="B230" s="214"/>
      <c r="C230" s="215"/>
      <c r="D230" s="215"/>
      <c r="E230" s="358"/>
      <c r="F230" s="399"/>
    </row>
    <row r="231" spans="1:6">
      <c r="A231" s="204" t="s">
        <v>184</v>
      </c>
      <c r="B231" s="245">
        <v>2022</v>
      </c>
      <c r="C231" s="246" t="s">
        <v>867</v>
      </c>
      <c r="D231" s="246">
        <v>2023</v>
      </c>
      <c r="E231" s="232" t="s">
        <v>868</v>
      </c>
      <c r="F231" s="399"/>
    </row>
    <row r="232" spans="1:6">
      <c r="A232" s="210" t="s">
        <v>185</v>
      </c>
      <c r="B232" s="211">
        <v>150</v>
      </c>
      <c r="C232" s="211">
        <v>19.908421262193908</v>
      </c>
      <c r="D232" s="211">
        <f t="shared" ref="D232:D262" si="8">E232*7.5345</f>
        <v>150.69</v>
      </c>
      <c r="E232" s="251">
        <v>20</v>
      </c>
      <c r="F232" s="399">
        <v>4.66</v>
      </c>
    </row>
    <row r="233" spans="1:6">
      <c r="A233" s="247" t="s">
        <v>238</v>
      </c>
      <c r="B233" s="208">
        <v>120</v>
      </c>
      <c r="C233" s="208">
        <v>15.926737009755126</v>
      </c>
      <c r="D233" s="211">
        <f t="shared" si="8"/>
        <v>120.55200000000001</v>
      </c>
      <c r="E233" s="249">
        <v>16</v>
      </c>
      <c r="F233" s="399">
        <v>2.12</v>
      </c>
    </row>
    <row r="234" spans="1:6">
      <c r="A234" s="248" t="s">
        <v>237</v>
      </c>
      <c r="B234" s="211">
        <v>220</v>
      </c>
      <c r="C234" s="211">
        <v>29.199017851217729</v>
      </c>
      <c r="D234" s="211">
        <f t="shared" si="8"/>
        <v>226.03500000000003</v>
      </c>
      <c r="E234" s="251">
        <v>30</v>
      </c>
      <c r="F234" s="399">
        <v>2.12</v>
      </c>
    </row>
    <row r="235" spans="1:6">
      <c r="A235" s="250" t="s">
        <v>771</v>
      </c>
      <c r="B235" s="208"/>
      <c r="C235" s="217"/>
      <c r="D235" s="211">
        <f t="shared" si="8"/>
        <v>1130.175</v>
      </c>
      <c r="E235" s="249">
        <v>150</v>
      </c>
      <c r="F235" s="399">
        <v>31.21</v>
      </c>
    </row>
    <row r="236" spans="1:6">
      <c r="A236" s="250" t="s">
        <v>772</v>
      </c>
      <c r="B236" s="217"/>
      <c r="C236" s="217"/>
      <c r="D236" s="211">
        <f t="shared" si="8"/>
        <v>1695.2625</v>
      </c>
      <c r="E236" s="249">
        <v>225</v>
      </c>
      <c r="F236" s="399">
        <f>F235*2</f>
        <v>62.42</v>
      </c>
    </row>
    <row r="237" spans="1:6">
      <c r="A237" s="250" t="s">
        <v>773</v>
      </c>
      <c r="B237" s="217"/>
      <c r="C237" s="217"/>
      <c r="D237" s="211">
        <f t="shared" si="8"/>
        <v>2260.35</v>
      </c>
      <c r="E237" s="249">
        <v>300</v>
      </c>
      <c r="F237" s="399">
        <f>F235*3</f>
        <v>93.63</v>
      </c>
    </row>
    <row r="238" spans="1:6">
      <c r="A238" s="250" t="s">
        <v>774</v>
      </c>
      <c r="B238" s="217"/>
      <c r="C238" s="217"/>
      <c r="D238" s="211">
        <f t="shared" si="8"/>
        <v>2900.7825000000003</v>
      </c>
      <c r="E238" s="249">
        <v>385</v>
      </c>
      <c r="F238" s="399">
        <f>F235*4</f>
        <v>124.84</v>
      </c>
    </row>
    <row r="239" spans="1:6">
      <c r="A239" s="250" t="s">
        <v>775</v>
      </c>
      <c r="B239" s="217"/>
      <c r="C239" s="217"/>
      <c r="D239" s="211">
        <f t="shared" si="8"/>
        <v>3503.5425</v>
      </c>
      <c r="E239" s="249">
        <v>465</v>
      </c>
      <c r="F239" s="399">
        <f>F235*5</f>
        <v>156.05000000000001</v>
      </c>
    </row>
    <row r="240" spans="1:6">
      <c r="A240" s="160" t="s">
        <v>186</v>
      </c>
      <c r="B240" s="218"/>
      <c r="C240" s="218"/>
      <c r="D240" s="211">
        <f t="shared" si="8"/>
        <v>828.79500000000007</v>
      </c>
      <c r="E240" s="307">
        <v>110</v>
      </c>
      <c r="F240" s="399">
        <v>33.909999999999997</v>
      </c>
    </row>
    <row r="241" spans="1:6" ht="30">
      <c r="A241" s="207" t="s">
        <v>187</v>
      </c>
      <c r="B241" s="208">
        <v>250</v>
      </c>
      <c r="C241" s="208">
        <v>33.180702103656515</v>
      </c>
      <c r="D241" s="211">
        <f t="shared" si="8"/>
        <v>256.173</v>
      </c>
      <c r="E241" s="249">
        <v>34</v>
      </c>
      <c r="F241" s="399" t="s">
        <v>986</v>
      </c>
    </row>
    <row r="242" spans="1:6" ht="30">
      <c r="A242" s="160" t="s">
        <v>188</v>
      </c>
      <c r="B242" s="218"/>
      <c r="C242" s="218"/>
      <c r="D242" s="211">
        <f t="shared" si="8"/>
        <v>150.69</v>
      </c>
      <c r="E242" s="308">
        <v>20</v>
      </c>
      <c r="F242" s="399" t="s">
        <v>987</v>
      </c>
    </row>
    <row r="243" spans="1:6">
      <c r="A243" s="207" t="s">
        <v>189</v>
      </c>
      <c r="B243" s="208">
        <v>150</v>
      </c>
      <c r="C243" s="217">
        <v>19.908421262193908</v>
      </c>
      <c r="D243" s="211">
        <f t="shared" si="8"/>
        <v>150.69</v>
      </c>
      <c r="E243" s="249">
        <v>20</v>
      </c>
      <c r="F243" s="399">
        <v>14.38</v>
      </c>
    </row>
    <row r="244" spans="1:6" ht="30">
      <c r="A244" s="210" t="s">
        <v>190</v>
      </c>
      <c r="B244" s="211">
        <v>200</v>
      </c>
      <c r="C244" s="218">
        <v>26.54456168292521</v>
      </c>
      <c r="D244" s="211">
        <f t="shared" si="8"/>
        <v>203.4315</v>
      </c>
      <c r="E244" s="251">
        <v>27</v>
      </c>
      <c r="F244" s="399" t="s">
        <v>987</v>
      </c>
    </row>
    <row r="245" spans="1:6">
      <c r="A245" s="207" t="s">
        <v>191</v>
      </c>
      <c r="B245" s="208">
        <v>100</v>
      </c>
      <c r="C245" s="217">
        <v>13.272280841462605</v>
      </c>
      <c r="D245" s="211">
        <f t="shared" si="8"/>
        <v>105.483</v>
      </c>
      <c r="E245" s="249">
        <v>14</v>
      </c>
      <c r="F245" s="399"/>
    </row>
    <row r="246" spans="1:6">
      <c r="A246" s="210" t="s">
        <v>192</v>
      </c>
      <c r="B246" s="211">
        <v>50</v>
      </c>
      <c r="C246" s="218">
        <v>6.6361404207313024</v>
      </c>
      <c r="D246" s="211">
        <f t="shared" si="8"/>
        <v>52.741500000000002</v>
      </c>
      <c r="E246" s="251">
        <v>7</v>
      </c>
      <c r="F246" s="399">
        <v>6.29</v>
      </c>
    </row>
    <row r="247" spans="1:6">
      <c r="A247" s="250" t="s">
        <v>193</v>
      </c>
      <c r="B247" s="217"/>
      <c r="C247" s="217">
        <v>26.54456168292521</v>
      </c>
      <c r="D247" s="211">
        <f t="shared" si="8"/>
        <v>203.4315</v>
      </c>
      <c r="E247" s="249">
        <v>27</v>
      </c>
      <c r="F247" s="399">
        <v>6.29</v>
      </c>
    </row>
    <row r="248" spans="1:6">
      <c r="A248" s="160" t="s">
        <v>194</v>
      </c>
      <c r="B248" s="218"/>
      <c r="C248" s="218">
        <v>39.816842524387816</v>
      </c>
      <c r="D248" s="211">
        <f t="shared" si="8"/>
        <v>301.38</v>
      </c>
      <c r="E248" s="251">
        <v>40</v>
      </c>
      <c r="F248" s="399">
        <v>9.48</v>
      </c>
    </row>
    <row r="249" spans="1:6">
      <c r="A249" s="210" t="s">
        <v>195</v>
      </c>
      <c r="B249" s="211">
        <v>100</v>
      </c>
      <c r="C249" s="218">
        <v>13.272280841462605</v>
      </c>
      <c r="D249" s="211">
        <f t="shared" si="8"/>
        <v>105.483</v>
      </c>
      <c r="E249" s="251">
        <v>14</v>
      </c>
      <c r="F249" s="399">
        <v>6.29</v>
      </c>
    </row>
    <row r="250" spans="1:6">
      <c r="A250" s="207" t="s">
        <v>196</v>
      </c>
      <c r="B250" s="208">
        <v>180</v>
      </c>
      <c r="C250" s="217">
        <v>23.890105514632687</v>
      </c>
      <c r="D250" s="211">
        <f t="shared" si="8"/>
        <v>180.828</v>
      </c>
      <c r="E250" s="249">
        <v>24</v>
      </c>
      <c r="F250" s="399">
        <v>9.48</v>
      </c>
    </row>
    <row r="251" spans="1:6">
      <c r="A251" s="210" t="s">
        <v>197</v>
      </c>
      <c r="B251" s="211">
        <v>280</v>
      </c>
      <c r="C251" s="218">
        <v>37.16238635609529</v>
      </c>
      <c r="D251" s="211">
        <f t="shared" si="8"/>
        <v>286.31100000000004</v>
      </c>
      <c r="E251" s="251">
        <v>38</v>
      </c>
      <c r="F251" s="399">
        <v>9.48</v>
      </c>
    </row>
    <row r="252" spans="1:6">
      <c r="A252" s="207" t="s">
        <v>198</v>
      </c>
      <c r="B252" s="208">
        <v>50</v>
      </c>
      <c r="C252" s="217">
        <v>6.6361404207313024</v>
      </c>
      <c r="D252" s="211">
        <f t="shared" si="8"/>
        <v>52.741500000000002</v>
      </c>
      <c r="E252" s="249">
        <v>7</v>
      </c>
      <c r="F252" s="399">
        <v>6.29</v>
      </c>
    </row>
    <row r="253" spans="1:6">
      <c r="A253" s="160" t="s">
        <v>199</v>
      </c>
      <c r="B253" s="218"/>
      <c r="C253" s="218"/>
      <c r="D253" s="211">
        <f t="shared" si="8"/>
        <v>150.69</v>
      </c>
      <c r="E253" s="251">
        <v>20</v>
      </c>
      <c r="F253" s="399">
        <v>6.29</v>
      </c>
    </row>
    <row r="254" spans="1:6">
      <c r="A254" s="250" t="s">
        <v>200</v>
      </c>
      <c r="B254" s="217"/>
      <c r="C254" s="217"/>
      <c r="D254" s="211">
        <f t="shared" si="8"/>
        <v>203.4315</v>
      </c>
      <c r="E254" s="249">
        <v>27</v>
      </c>
      <c r="F254" s="399">
        <v>9.48</v>
      </c>
    </row>
    <row r="255" spans="1:6">
      <c r="A255" s="250" t="s">
        <v>203</v>
      </c>
      <c r="B255" s="217"/>
      <c r="C255" s="217"/>
      <c r="D255" s="211">
        <f t="shared" si="8"/>
        <v>602.76</v>
      </c>
      <c r="E255" s="249">
        <v>80</v>
      </c>
      <c r="F255" s="399">
        <v>18.95</v>
      </c>
    </row>
    <row r="256" spans="1:6">
      <c r="A256" s="210" t="s">
        <v>204</v>
      </c>
      <c r="B256" s="211">
        <v>250</v>
      </c>
      <c r="C256" s="211">
        <v>33.180702103656515</v>
      </c>
      <c r="D256" s="211">
        <f t="shared" si="8"/>
        <v>256.173</v>
      </c>
      <c r="E256" s="251">
        <v>34</v>
      </c>
      <c r="F256" s="399">
        <v>7.52</v>
      </c>
    </row>
    <row r="257" spans="1:6">
      <c r="A257" s="207" t="s">
        <v>205</v>
      </c>
      <c r="B257" s="208">
        <v>120</v>
      </c>
      <c r="C257" s="208">
        <v>15.926737009755126</v>
      </c>
      <c r="D257" s="211">
        <f t="shared" si="8"/>
        <v>150.69</v>
      </c>
      <c r="E257" s="249">
        <v>20</v>
      </c>
      <c r="F257" s="399">
        <v>9.7200000000000006</v>
      </c>
    </row>
    <row r="258" spans="1:6" ht="30">
      <c r="A258" s="210" t="s">
        <v>887</v>
      </c>
      <c r="B258" s="211">
        <v>1200</v>
      </c>
      <c r="C258" s="211">
        <v>159.26737009755126</v>
      </c>
      <c r="D258" s="211">
        <f t="shared" si="8"/>
        <v>1205.52</v>
      </c>
      <c r="E258" s="251">
        <v>160</v>
      </c>
      <c r="F258" s="399" t="s">
        <v>988</v>
      </c>
    </row>
    <row r="259" spans="1:6" ht="30">
      <c r="A259" s="207" t="s">
        <v>888</v>
      </c>
      <c r="B259" s="208">
        <v>1700</v>
      </c>
      <c r="C259" s="208">
        <v>225.62877430486427</v>
      </c>
      <c r="D259" s="211">
        <f t="shared" si="8"/>
        <v>1702.797</v>
      </c>
      <c r="E259" s="249">
        <v>226</v>
      </c>
      <c r="F259" s="399" t="s">
        <v>988</v>
      </c>
    </row>
    <row r="260" spans="1:6" ht="30">
      <c r="A260" s="210" t="s">
        <v>206</v>
      </c>
      <c r="B260" s="211">
        <v>1000</v>
      </c>
      <c r="C260" s="211">
        <v>132.72280841462606</v>
      </c>
      <c r="D260" s="211">
        <f t="shared" si="8"/>
        <v>1002.0885000000001</v>
      </c>
      <c r="E260" s="251">
        <v>133</v>
      </c>
      <c r="F260" s="399" t="s">
        <v>988</v>
      </c>
    </row>
    <row r="261" spans="1:6" ht="30">
      <c r="A261" s="207" t="s">
        <v>207</v>
      </c>
      <c r="B261" s="208">
        <v>1200</v>
      </c>
      <c r="C261" s="208">
        <v>159.26737009755126</v>
      </c>
      <c r="D261" s="211">
        <f t="shared" si="8"/>
        <v>1205.52</v>
      </c>
      <c r="E261" s="249">
        <v>160</v>
      </c>
      <c r="F261" s="399" t="s">
        <v>988</v>
      </c>
    </row>
    <row r="262" spans="1:6" ht="33">
      <c r="A262" s="210" t="s">
        <v>208</v>
      </c>
      <c r="B262" s="211">
        <v>1800</v>
      </c>
      <c r="C262" s="211">
        <v>238.90105514632688</v>
      </c>
      <c r="D262" s="211">
        <f t="shared" si="8"/>
        <v>1808.2800000000002</v>
      </c>
      <c r="E262" s="251">
        <v>240</v>
      </c>
      <c r="F262" s="399" t="s">
        <v>988</v>
      </c>
    </row>
  </sheetData>
  <mergeCells count="3">
    <mergeCell ref="A2:D2"/>
    <mergeCell ref="A3:D3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0"/>
  <sheetViews>
    <sheetView topLeftCell="A215" workbookViewId="0">
      <selection sqref="A1:E230"/>
    </sheetView>
  </sheetViews>
  <sheetFormatPr defaultRowHeight="16.5"/>
  <cols>
    <col min="1" max="1" width="35.28515625" style="252" customWidth="1"/>
    <col min="2" max="2" width="12.7109375" style="252" customWidth="1"/>
    <col min="3" max="3" width="14.28515625" style="289" customWidth="1"/>
    <col min="4" max="4" width="13.7109375" style="252" customWidth="1"/>
    <col min="5" max="5" width="11.5703125" style="296" customWidth="1"/>
    <col min="6" max="6" width="10.42578125" style="37" customWidth="1"/>
    <col min="12" max="12" width="17.140625" customWidth="1"/>
  </cols>
  <sheetData>
    <row r="1" spans="1:6" s="1" customFormat="1">
      <c r="A1" s="159" t="s">
        <v>683</v>
      </c>
      <c r="B1" s="199"/>
      <c r="C1" s="255"/>
      <c r="D1" s="199"/>
      <c r="E1" s="290"/>
      <c r="F1" s="36"/>
    </row>
    <row r="2" spans="1:6" s="1" customFormat="1" ht="17.25" thickBot="1">
      <c r="A2" s="376" t="s">
        <v>547</v>
      </c>
      <c r="B2" s="376"/>
      <c r="C2" s="256"/>
      <c r="D2" s="256"/>
      <c r="E2" s="291"/>
      <c r="F2" s="36"/>
    </row>
    <row r="3" spans="1:6" s="1" customFormat="1">
      <c r="A3" s="257" t="s">
        <v>791</v>
      </c>
      <c r="B3" s="257"/>
      <c r="C3" s="256"/>
      <c r="D3" s="257"/>
      <c r="E3" s="291"/>
      <c r="F3" s="36"/>
    </row>
    <row r="4" spans="1:6">
      <c r="A4" s="258" t="s">
        <v>209</v>
      </c>
      <c r="B4" s="205">
        <v>2022</v>
      </c>
      <c r="C4" s="206" t="s">
        <v>793</v>
      </c>
      <c r="D4" s="205">
        <v>2023</v>
      </c>
      <c r="E4" s="206" t="s">
        <v>792</v>
      </c>
    </row>
    <row r="5" spans="1:6">
      <c r="A5" s="207" t="s">
        <v>201</v>
      </c>
      <c r="B5" s="208">
        <v>500</v>
      </c>
      <c r="C5" s="259"/>
      <c r="D5" s="208">
        <f>E5*7.5345</f>
        <v>602.76</v>
      </c>
      <c r="E5" s="260">
        <v>80</v>
      </c>
      <c r="F5" s="38"/>
    </row>
    <row r="6" spans="1:6" ht="49.5">
      <c r="A6" s="261" t="s">
        <v>692</v>
      </c>
      <c r="B6" s="262">
        <v>350</v>
      </c>
      <c r="C6" s="263">
        <v>46.452982945119118</v>
      </c>
      <c r="D6" s="208">
        <f t="shared" ref="D6:D33" si="0">E6*7.5345</f>
        <v>376.72500000000002</v>
      </c>
      <c r="E6" s="264">
        <v>50</v>
      </c>
      <c r="F6" s="38"/>
    </row>
    <row r="7" spans="1:6">
      <c r="A7" s="207" t="s">
        <v>202</v>
      </c>
      <c r="B7" s="208">
        <v>1500</v>
      </c>
      <c r="C7" s="259"/>
      <c r="D7" s="208">
        <f t="shared" si="0"/>
        <v>1732.9350000000002</v>
      </c>
      <c r="E7" s="260">
        <v>230</v>
      </c>
      <c r="F7" s="38"/>
    </row>
    <row r="8" spans="1:6">
      <c r="A8" s="265" t="s">
        <v>957</v>
      </c>
      <c r="B8" s="208" t="s">
        <v>776</v>
      </c>
      <c r="C8" s="259"/>
      <c r="D8" s="208">
        <f t="shared" si="0"/>
        <v>904.1400000000001</v>
      </c>
      <c r="E8" s="260">
        <v>120</v>
      </c>
      <c r="F8" s="38"/>
    </row>
    <row r="9" spans="1:6">
      <c r="A9" s="363" t="s">
        <v>731</v>
      </c>
      <c r="B9" s="253">
        <v>3000</v>
      </c>
      <c r="C9" s="263"/>
      <c r="D9" s="208">
        <f t="shared" si="0"/>
        <v>2712.42</v>
      </c>
      <c r="E9" s="264">
        <v>360</v>
      </c>
      <c r="F9" s="38"/>
    </row>
    <row r="10" spans="1:6">
      <c r="A10" s="265" t="s">
        <v>732</v>
      </c>
      <c r="B10" s="253">
        <v>1000</v>
      </c>
      <c r="C10" s="259"/>
      <c r="D10" s="208">
        <f t="shared" si="0"/>
        <v>828.79500000000007</v>
      </c>
      <c r="E10" s="260">
        <v>110</v>
      </c>
      <c r="F10" s="38"/>
    </row>
    <row r="11" spans="1:6" ht="33">
      <c r="A11" s="265" t="s">
        <v>733</v>
      </c>
      <c r="B11" s="254" t="s">
        <v>667</v>
      </c>
      <c r="C11" s="266" t="s">
        <v>684</v>
      </c>
      <c r="D11" s="208" t="e">
        <f t="shared" si="0"/>
        <v>#VALUE!</v>
      </c>
      <c r="E11" s="292" t="s">
        <v>884</v>
      </c>
    </row>
    <row r="12" spans="1:6">
      <c r="A12" s="207" t="s">
        <v>210</v>
      </c>
      <c r="B12" s="208">
        <v>2300</v>
      </c>
      <c r="C12" s="209">
        <v>305.26245935363988</v>
      </c>
      <c r="D12" s="208">
        <f t="shared" si="0"/>
        <v>2298.0225</v>
      </c>
      <c r="E12" s="267">
        <v>305</v>
      </c>
    </row>
    <row r="13" spans="1:6">
      <c r="A13" s="210" t="s">
        <v>211</v>
      </c>
      <c r="B13" s="211">
        <v>1400</v>
      </c>
      <c r="C13" s="212">
        <v>185.81193178047647</v>
      </c>
      <c r="D13" s="208">
        <f t="shared" si="0"/>
        <v>1401.4170000000001</v>
      </c>
      <c r="E13" s="268">
        <v>186</v>
      </c>
    </row>
    <row r="14" spans="1:6">
      <c r="A14" s="207" t="s">
        <v>212</v>
      </c>
      <c r="B14" s="208">
        <v>1000</v>
      </c>
      <c r="C14" s="209"/>
      <c r="D14" s="208">
        <f t="shared" si="0"/>
        <v>828.79500000000007</v>
      </c>
      <c r="E14" s="267">
        <v>110</v>
      </c>
      <c r="F14" s="38"/>
    </row>
    <row r="15" spans="1:6">
      <c r="A15" s="210" t="s">
        <v>213</v>
      </c>
      <c r="B15" s="211">
        <v>1300</v>
      </c>
      <c r="C15" s="212"/>
      <c r="D15" s="208">
        <f t="shared" si="0"/>
        <v>1130.175</v>
      </c>
      <c r="E15" s="268">
        <v>150</v>
      </c>
      <c r="F15" s="38"/>
    </row>
    <row r="16" spans="1:6">
      <c r="A16" s="207" t="s">
        <v>214</v>
      </c>
      <c r="B16" s="208">
        <v>2700</v>
      </c>
      <c r="C16" s="209"/>
      <c r="D16" s="208">
        <f t="shared" si="0"/>
        <v>1845.9525000000001</v>
      </c>
      <c r="E16" s="267">
        <v>245</v>
      </c>
      <c r="F16" s="38"/>
    </row>
    <row r="17" spans="1:6">
      <c r="A17" s="210" t="s">
        <v>215</v>
      </c>
      <c r="B17" s="211" t="s">
        <v>718</v>
      </c>
      <c r="C17" s="269" t="s">
        <v>717</v>
      </c>
      <c r="D17" s="208" t="e">
        <f t="shared" si="0"/>
        <v>#VALUE!</v>
      </c>
      <c r="E17" s="293" t="s">
        <v>958</v>
      </c>
    </row>
    <row r="18" spans="1:6" ht="33">
      <c r="A18" s="207" t="s">
        <v>216</v>
      </c>
      <c r="B18" s="208">
        <v>2000</v>
      </c>
      <c r="C18" s="209"/>
      <c r="D18" s="208">
        <f t="shared" si="0"/>
        <v>2524.0575000000003</v>
      </c>
      <c r="E18" s="267">
        <v>335</v>
      </c>
      <c r="F18" s="38"/>
    </row>
    <row r="19" spans="1:6" ht="33">
      <c r="A19" s="210" t="s">
        <v>217</v>
      </c>
      <c r="B19" s="211">
        <v>5000</v>
      </c>
      <c r="C19" s="212"/>
      <c r="D19" s="208">
        <f t="shared" si="0"/>
        <v>5500.1850000000004</v>
      </c>
      <c r="E19" s="268">
        <v>730</v>
      </c>
      <c r="F19" s="38"/>
    </row>
    <row r="20" spans="1:6">
      <c r="A20" s="207" t="s">
        <v>218</v>
      </c>
      <c r="B20" s="270" t="s">
        <v>720</v>
      </c>
      <c r="C20" s="271" t="s">
        <v>719</v>
      </c>
      <c r="D20" s="208" t="e">
        <f t="shared" si="0"/>
        <v>#VALUE!</v>
      </c>
      <c r="E20" s="294" t="s">
        <v>885</v>
      </c>
      <c r="F20" s="38"/>
    </row>
    <row r="21" spans="1:6">
      <c r="A21" s="210" t="s">
        <v>219</v>
      </c>
      <c r="B21" s="211">
        <v>2300</v>
      </c>
      <c r="C21" s="212">
        <v>305.26245935363988</v>
      </c>
      <c r="D21" s="208">
        <f t="shared" si="0"/>
        <v>2298.0225</v>
      </c>
      <c r="E21" s="268">
        <v>305</v>
      </c>
    </row>
    <row r="22" spans="1:6">
      <c r="A22" s="207" t="s">
        <v>220</v>
      </c>
      <c r="B22" s="208">
        <v>2900</v>
      </c>
      <c r="C22" s="209">
        <v>384.89614440241553</v>
      </c>
      <c r="D22" s="208">
        <f t="shared" si="0"/>
        <v>2900.7825000000003</v>
      </c>
      <c r="E22" s="267">
        <v>385</v>
      </c>
    </row>
    <row r="23" spans="1:6">
      <c r="A23" s="210" t="s">
        <v>221</v>
      </c>
      <c r="B23" s="211">
        <v>100</v>
      </c>
      <c r="C23" s="212">
        <v>13.272280841462605</v>
      </c>
      <c r="D23" s="208">
        <f t="shared" si="0"/>
        <v>113.01750000000001</v>
      </c>
      <c r="E23" s="268">
        <v>15</v>
      </c>
    </row>
    <row r="24" spans="1:6">
      <c r="A24" s="207" t="s">
        <v>222</v>
      </c>
      <c r="B24" s="208">
        <v>1100</v>
      </c>
      <c r="C24" s="209"/>
      <c r="D24" s="208">
        <f t="shared" si="0"/>
        <v>715.77750000000003</v>
      </c>
      <c r="E24" s="267">
        <v>95</v>
      </c>
      <c r="F24" s="38"/>
    </row>
    <row r="25" spans="1:6">
      <c r="A25" s="210" t="s">
        <v>223</v>
      </c>
      <c r="B25" s="211">
        <v>1500</v>
      </c>
      <c r="C25" s="212"/>
      <c r="D25" s="208">
        <f t="shared" si="0"/>
        <v>1017.1575</v>
      </c>
      <c r="E25" s="268">
        <v>135</v>
      </c>
      <c r="F25" s="38"/>
    </row>
    <row r="26" spans="1:6">
      <c r="A26" s="207" t="s">
        <v>224</v>
      </c>
      <c r="B26" s="208">
        <v>1700</v>
      </c>
      <c r="C26" s="209"/>
      <c r="D26" s="208">
        <f t="shared" si="0"/>
        <v>1619.9175</v>
      </c>
      <c r="E26" s="267">
        <v>215</v>
      </c>
      <c r="F26" s="38"/>
    </row>
    <row r="27" spans="1:6">
      <c r="A27" s="210" t="s">
        <v>225</v>
      </c>
      <c r="B27" s="211">
        <v>2100</v>
      </c>
      <c r="C27" s="212"/>
      <c r="D27" s="208">
        <f t="shared" si="0"/>
        <v>1996.6425000000002</v>
      </c>
      <c r="E27" s="268">
        <v>265</v>
      </c>
      <c r="F27" s="38"/>
    </row>
    <row r="28" spans="1:6">
      <c r="A28" s="207" t="s">
        <v>226</v>
      </c>
      <c r="B28" s="208">
        <v>3000</v>
      </c>
      <c r="C28" s="209"/>
      <c r="D28" s="208">
        <f t="shared" si="0"/>
        <v>2900.7825000000003</v>
      </c>
      <c r="E28" s="267">
        <v>385</v>
      </c>
      <c r="F28" s="38"/>
    </row>
    <row r="29" spans="1:6">
      <c r="A29" s="207" t="s">
        <v>678</v>
      </c>
      <c r="B29" s="208">
        <v>433</v>
      </c>
      <c r="C29" s="212">
        <v>57.468976043533075</v>
      </c>
      <c r="D29" s="208">
        <f t="shared" si="0"/>
        <v>452.07000000000005</v>
      </c>
      <c r="E29" s="268">
        <v>60</v>
      </c>
    </row>
    <row r="30" spans="1:6">
      <c r="A30" s="207" t="s">
        <v>679</v>
      </c>
      <c r="B30" s="208">
        <v>920</v>
      </c>
      <c r="C30" s="209">
        <v>122.10498374145597</v>
      </c>
      <c r="D30" s="208">
        <f t="shared" si="0"/>
        <v>941.8125</v>
      </c>
      <c r="E30" s="267">
        <v>125</v>
      </c>
    </row>
    <row r="31" spans="1:6">
      <c r="A31" s="207" t="s">
        <v>680</v>
      </c>
      <c r="B31" s="208">
        <v>550</v>
      </c>
      <c r="C31" s="212">
        <v>72.997544628044324</v>
      </c>
      <c r="D31" s="208">
        <f t="shared" si="0"/>
        <v>565.08749999999998</v>
      </c>
      <c r="E31" s="268">
        <v>75</v>
      </c>
    </row>
    <row r="32" spans="1:6">
      <c r="A32" s="207" t="s">
        <v>681</v>
      </c>
      <c r="B32" s="208">
        <v>950</v>
      </c>
      <c r="C32" s="209">
        <v>126.08666799389475</v>
      </c>
      <c r="D32" s="208">
        <f t="shared" si="0"/>
        <v>949.34700000000009</v>
      </c>
      <c r="E32" s="267">
        <v>126</v>
      </c>
    </row>
    <row r="33" spans="1:5">
      <c r="A33" s="221" t="s">
        <v>682</v>
      </c>
      <c r="B33" s="215">
        <v>950</v>
      </c>
      <c r="C33" s="272">
        <v>126.08666799389475</v>
      </c>
      <c r="D33" s="208">
        <f t="shared" si="0"/>
        <v>949.34700000000009</v>
      </c>
      <c r="E33" s="295">
        <v>126</v>
      </c>
    </row>
    <row r="34" spans="1:5" ht="17.25" thickBot="1">
      <c r="A34" s="207" t="s">
        <v>886</v>
      </c>
      <c r="B34" s="208"/>
      <c r="C34" s="209"/>
      <c r="D34" s="208"/>
      <c r="E34" s="267" t="s">
        <v>961</v>
      </c>
    </row>
    <row r="35" spans="1:5">
      <c r="A35" s="204" t="s">
        <v>227</v>
      </c>
      <c r="B35" s="205">
        <v>2022</v>
      </c>
      <c r="C35" s="206" t="s">
        <v>793</v>
      </c>
      <c r="D35" s="205">
        <v>2023</v>
      </c>
      <c r="E35" s="206" t="s">
        <v>792</v>
      </c>
    </row>
    <row r="36" spans="1:5" ht="33">
      <c r="A36" s="207" t="s">
        <v>938</v>
      </c>
      <c r="B36" s="208">
        <v>35000</v>
      </c>
      <c r="C36" s="209">
        <v>4645.298294511912</v>
      </c>
      <c r="D36" s="208">
        <f>E36*7.5345</f>
        <v>34658.700000000004</v>
      </c>
      <c r="E36" s="267">
        <v>4600</v>
      </c>
    </row>
    <row r="37" spans="1:5" ht="33">
      <c r="A37" s="210" t="s">
        <v>939</v>
      </c>
      <c r="B37" s="211"/>
      <c r="C37" s="212"/>
      <c r="D37" s="208">
        <f t="shared" ref="D37:D89" si="1">E37*7.5345</f>
        <v>45207</v>
      </c>
      <c r="E37" s="268">
        <v>6000</v>
      </c>
    </row>
    <row r="38" spans="1:5" ht="33">
      <c r="A38" s="207" t="s">
        <v>940</v>
      </c>
      <c r="B38" s="208">
        <v>32000</v>
      </c>
      <c r="C38" s="209">
        <v>4247.1298692680339</v>
      </c>
      <c r="D38" s="208">
        <f t="shared" si="1"/>
        <v>30138</v>
      </c>
      <c r="E38" s="267">
        <v>4000</v>
      </c>
    </row>
    <row r="39" spans="1:5">
      <c r="A39" s="210" t="s">
        <v>564</v>
      </c>
      <c r="B39" s="211">
        <v>1200</v>
      </c>
      <c r="C39" s="212">
        <v>159.26737009755126</v>
      </c>
      <c r="D39" s="208">
        <f t="shared" si="1"/>
        <v>2260.35</v>
      </c>
      <c r="E39" s="268">
        <v>300</v>
      </c>
    </row>
    <row r="40" spans="1:5">
      <c r="A40" s="207" t="s">
        <v>565</v>
      </c>
      <c r="B40" s="208">
        <v>3000</v>
      </c>
      <c r="C40" s="209">
        <v>398.16842524387812</v>
      </c>
      <c r="D40" s="208">
        <f t="shared" si="1"/>
        <v>3013.8</v>
      </c>
      <c r="E40" s="267">
        <v>400</v>
      </c>
    </row>
    <row r="41" spans="1:5" ht="33">
      <c r="A41" s="210" t="s">
        <v>941</v>
      </c>
      <c r="B41" s="211">
        <v>7500</v>
      </c>
      <c r="C41" s="212">
        <v>995.4210631096953</v>
      </c>
      <c r="D41" s="208">
        <f t="shared" si="1"/>
        <v>8287.9500000000007</v>
      </c>
      <c r="E41" s="268">
        <v>1100</v>
      </c>
    </row>
    <row r="42" spans="1:5" ht="33">
      <c r="A42" s="207" t="s">
        <v>942</v>
      </c>
      <c r="B42" s="208"/>
      <c r="C42" s="209"/>
      <c r="D42" s="208">
        <f t="shared" si="1"/>
        <v>9041.4</v>
      </c>
      <c r="E42" s="267">
        <v>1200</v>
      </c>
    </row>
    <row r="43" spans="1:5" ht="33">
      <c r="A43" s="210" t="s">
        <v>943</v>
      </c>
      <c r="B43" s="211">
        <v>6000</v>
      </c>
      <c r="C43" s="212">
        <v>796.33685048775624</v>
      </c>
      <c r="D43" s="208">
        <f t="shared" si="1"/>
        <v>9041.4</v>
      </c>
      <c r="E43" s="268">
        <v>1200</v>
      </c>
    </row>
    <row r="44" spans="1:5" ht="33">
      <c r="A44" s="207" t="s">
        <v>944</v>
      </c>
      <c r="B44" s="208"/>
      <c r="C44" s="209"/>
      <c r="D44" s="208">
        <f t="shared" si="1"/>
        <v>18082.8</v>
      </c>
      <c r="E44" s="267">
        <v>2400</v>
      </c>
    </row>
    <row r="45" spans="1:5" ht="33">
      <c r="A45" s="210" t="s">
        <v>945</v>
      </c>
      <c r="B45" s="211"/>
      <c r="C45" s="212"/>
      <c r="D45" s="208">
        <f t="shared" si="1"/>
        <v>21096.600000000002</v>
      </c>
      <c r="E45" s="268">
        <v>2800</v>
      </c>
    </row>
    <row r="46" spans="1:5" ht="33">
      <c r="A46" s="207" t="s">
        <v>946</v>
      </c>
      <c r="B46" s="208"/>
      <c r="C46" s="209"/>
      <c r="D46" s="208">
        <f t="shared" si="1"/>
        <v>12055.2</v>
      </c>
      <c r="E46" s="267">
        <v>1600</v>
      </c>
    </row>
    <row r="47" spans="1:5">
      <c r="A47" s="210" t="s">
        <v>947</v>
      </c>
      <c r="B47" s="211"/>
      <c r="C47" s="212"/>
      <c r="D47" s="208">
        <f t="shared" si="1"/>
        <v>19589.7</v>
      </c>
      <c r="E47" s="268">
        <v>2600</v>
      </c>
    </row>
    <row r="48" spans="1:5">
      <c r="A48" s="207" t="s">
        <v>948</v>
      </c>
      <c r="B48" s="208">
        <v>2300</v>
      </c>
      <c r="C48" s="209">
        <v>305.26245935363988</v>
      </c>
      <c r="D48" s="208">
        <f t="shared" si="1"/>
        <v>0</v>
      </c>
      <c r="E48" s="267"/>
    </row>
    <row r="49" spans="1:5">
      <c r="A49" s="210" t="s">
        <v>948</v>
      </c>
      <c r="B49" s="211">
        <v>2900</v>
      </c>
      <c r="C49" s="212">
        <v>384.89614440241553</v>
      </c>
      <c r="D49" s="208">
        <f t="shared" si="1"/>
        <v>0</v>
      </c>
      <c r="E49" s="268"/>
    </row>
    <row r="50" spans="1:5">
      <c r="A50" s="207" t="s">
        <v>576</v>
      </c>
      <c r="B50" s="208">
        <v>2300</v>
      </c>
      <c r="C50" s="209">
        <v>305.26245935363988</v>
      </c>
      <c r="D50" s="208">
        <f t="shared" si="1"/>
        <v>2298.0225</v>
      </c>
      <c r="E50" s="267">
        <v>305</v>
      </c>
    </row>
    <row r="51" spans="1:5">
      <c r="A51" s="210" t="s">
        <v>577</v>
      </c>
      <c r="B51" s="211">
        <v>2500</v>
      </c>
      <c r="C51" s="212">
        <v>331.80702103656512</v>
      </c>
      <c r="D51" s="208">
        <f t="shared" si="1"/>
        <v>11301.75</v>
      </c>
      <c r="E51" s="268">
        <v>1500</v>
      </c>
    </row>
    <row r="52" spans="1:5">
      <c r="A52" s="207" t="s">
        <v>949</v>
      </c>
      <c r="B52" s="208"/>
      <c r="C52" s="209"/>
      <c r="D52" s="208">
        <f t="shared" si="1"/>
        <v>45207</v>
      </c>
      <c r="E52" s="267">
        <v>6000</v>
      </c>
    </row>
    <row r="53" spans="1:5" ht="33">
      <c r="A53" s="210" t="s">
        <v>950</v>
      </c>
      <c r="B53" s="211">
        <v>12000</v>
      </c>
      <c r="C53" s="212">
        <v>1592.6737009755125</v>
      </c>
      <c r="D53" s="208">
        <f t="shared" si="1"/>
        <v>15822.45</v>
      </c>
      <c r="E53" s="268">
        <v>2100</v>
      </c>
    </row>
    <row r="54" spans="1:5" ht="33">
      <c r="A54" s="207" t="s">
        <v>569</v>
      </c>
      <c r="B54" s="208">
        <v>16000</v>
      </c>
      <c r="C54" s="209">
        <v>2123.5649346340169</v>
      </c>
      <c r="D54" s="208">
        <f t="shared" si="1"/>
        <v>18836.25</v>
      </c>
      <c r="E54" s="267">
        <v>2500</v>
      </c>
    </row>
    <row r="55" spans="1:5">
      <c r="A55" s="210" t="s">
        <v>951</v>
      </c>
      <c r="B55" s="211">
        <v>800</v>
      </c>
      <c r="C55" s="212">
        <v>106.17824673170084</v>
      </c>
      <c r="D55" s="208">
        <f t="shared" si="1"/>
        <v>753.45</v>
      </c>
      <c r="E55" s="268">
        <v>100</v>
      </c>
    </row>
    <row r="56" spans="1:5">
      <c r="A56" s="207" t="s">
        <v>554</v>
      </c>
      <c r="B56" s="208">
        <v>200</v>
      </c>
      <c r="C56" s="209">
        <v>26.54456168292521</v>
      </c>
      <c r="D56" s="208">
        <f t="shared" si="1"/>
        <v>226.03500000000003</v>
      </c>
      <c r="E56" s="267">
        <v>30</v>
      </c>
    </row>
    <row r="57" spans="1:5">
      <c r="A57" s="210" t="s">
        <v>552</v>
      </c>
      <c r="B57" s="211">
        <v>150</v>
      </c>
      <c r="C57" s="212">
        <v>19.908421262193908</v>
      </c>
      <c r="D57" s="208">
        <f t="shared" si="1"/>
        <v>150.69</v>
      </c>
      <c r="E57" s="268">
        <v>20</v>
      </c>
    </row>
    <row r="58" spans="1:5">
      <c r="A58" s="207" t="s">
        <v>555</v>
      </c>
      <c r="B58" s="208">
        <v>1000</v>
      </c>
      <c r="C58" s="209">
        <v>132.72280841462606</v>
      </c>
      <c r="D58" s="208">
        <f t="shared" si="1"/>
        <v>979.48500000000001</v>
      </c>
      <c r="E58" s="267">
        <v>130</v>
      </c>
    </row>
    <row r="59" spans="1:5">
      <c r="A59" s="210" t="s">
        <v>556</v>
      </c>
      <c r="B59" s="211">
        <v>1500</v>
      </c>
      <c r="C59" s="212">
        <v>199.08421262193906</v>
      </c>
      <c r="D59" s="208">
        <f t="shared" si="1"/>
        <v>1506.9</v>
      </c>
      <c r="E59" s="268">
        <v>200</v>
      </c>
    </row>
    <row r="60" spans="1:5">
      <c r="A60" s="207" t="s">
        <v>557</v>
      </c>
      <c r="B60" s="208">
        <v>2000</v>
      </c>
      <c r="C60" s="209">
        <v>265.44561682925212</v>
      </c>
      <c r="D60" s="208">
        <f t="shared" si="1"/>
        <v>1883.625</v>
      </c>
      <c r="E60" s="267">
        <v>250</v>
      </c>
    </row>
    <row r="61" spans="1:5">
      <c r="A61" s="210" t="s">
        <v>570</v>
      </c>
      <c r="B61" s="211">
        <v>15000</v>
      </c>
      <c r="C61" s="212">
        <v>1990.8421262193906</v>
      </c>
      <c r="D61" s="208">
        <f t="shared" si="1"/>
        <v>15069</v>
      </c>
      <c r="E61" s="268">
        <v>2000</v>
      </c>
    </row>
    <row r="62" spans="1:5">
      <c r="A62" s="207" t="s">
        <v>571</v>
      </c>
      <c r="B62" s="208">
        <v>20000</v>
      </c>
      <c r="C62" s="209">
        <v>2654.4561682925209</v>
      </c>
      <c r="D62" s="208">
        <f t="shared" si="1"/>
        <v>19589.7</v>
      </c>
      <c r="E62" s="267">
        <v>2600</v>
      </c>
    </row>
    <row r="63" spans="1:5">
      <c r="A63" s="210" t="s">
        <v>578</v>
      </c>
      <c r="B63" s="211">
        <v>8000</v>
      </c>
      <c r="C63" s="212">
        <v>1061.7824673170085</v>
      </c>
      <c r="D63" s="208">
        <f t="shared" si="1"/>
        <v>11301.75</v>
      </c>
      <c r="E63" s="268">
        <v>1500</v>
      </c>
    </row>
    <row r="64" spans="1:5">
      <c r="A64" s="207" t="s">
        <v>952</v>
      </c>
      <c r="B64" s="208">
        <v>4000</v>
      </c>
      <c r="C64" s="209">
        <v>530.89123365850423</v>
      </c>
      <c r="D64" s="208">
        <f t="shared" si="1"/>
        <v>9794.85</v>
      </c>
      <c r="E64" s="267">
        <v>1300</v>
      </c>
    </row>
    <row r="65" spans="1:5" ht="24.75" customHeight="1">
      <c r="A65" s="210" t="s">
        <v>953</v>
      </c>
      <c r="B65" s="211">
        <v>30000</v>
      </c>
      <c r="C65" s="212">
        <v>3981.6842524387812</v>
      </c>
      <c r="D65" s="208">
        <f t="shared" si="1"/>
        <v>30138</v>
      </c>
      <c r="E65" s="268">
        <v>4000</v>
      </c>
    </row>
    <row r="66" spans="1:5">
      <c r="A66" s="207" t="s">
        <v>558</v>
      </c>
      <c r="B66" s="208">
        <v>1500</v>
      </c>
      <c r="C66" s="209">
        <v>199.08421262193906</v>
      </c>
      <c r="D66" s="208">
        <f t="shared" si="1"/>
        <v>4520.7</v>
      </c>
      <c r="E66" s="267">
        <v>600</v>
      </c>
    </row>
    <row r="67" spans="1:5" ht="33">
      <c r="A67" s="210" t="s">
        <v>567</v>
      </c>
      <c r="B67" s="211">
        <v>32000</v>
      </c>
      <c r="C67" s="212">
        <v>4247.1298692680339</v>
      </c>
      <c r="D67" s="208">
        <f t="shared" si="1"/>
        <v>45207</v>
      </c>
      <c r="E67" s="268">
        <v>6000</v>
      </c>
    </row>
    <row r="68" spans="1:5" ht="33">
      <c r="A68" s="207" t="s">
        <v>566</v>
      </c>
      <c r="B68" s="208">
        <v>20000</v>
      </c>
      <c r="C68" s="209">
        <v>2654.4561682925209</v>
      </c>
      <c r="D68" s="208">
        <f t="shared" si="1"/>
        <v>27124.2</v>
      </c>
      <c r="E68" s="267">
        <v>3600</v>
      </c>
    </row>
    <row r="69" spans="1:5">
      <c r="A69" s="210" t="s">
        <v>575</v>
      </c>
      <c r="B69" s="211">
        <v>24000</v>
      </c>
      <c r="C69" s="212">
        <v>3185.3474019510249</v>
      </c>
      <c r="D69" s="208">
        <f t="shared" si="1"/>
        <v>23356.95</v>
      </c>
      <c r="E69" s="268">
        <v>3100</v>
      </c>
    </row>
    <row r="70" spans="1:5" ht="33">
      <c r="A70" s="207" t="s">
        <v>559</v>
      </c>
      <c r="B70" s="208">
        <v>8000</v>
      </c>
      <c r="C70" s="209">
        <v>1061.7824673170085</v>
      </c>
      <c r="D70" s="208">
        <f t="shared" si="1"/>
        <v>7534.5</v>
      </c>
      <c r="E70" s="267">
        <v>1000</v>
      </c>
    </row>
    <row r="71" spans="1:5">
      <c r="A71" s="210" t="s">
        <v>954</v>
      </c>
      <c r="B71" s="211"/>
      <c r="C71" s="212"/>
      <c r="D71" s="208">
        <f t="shared" si="1"/>
        <v>8287.9500000000007</v>
      </c>
      <c r="E71" s="268">
        <v>1100</v>
      </c>
    </row>
    <row r="72" spans="1:5">
      <c r="A72" s="207" t="s">
        <v>573</v>
      </c>
      <c r="B72" s="208">
        <v>4000</v>
      </c>
      <c r="C72" s="209">
        <v>530.89123365850423</v>
      </c>
      <c r="D72" s="208">
        <f t="shared" si="1"/>
        <v>4143.9750000000004</v>
      </c>
      <c r="E72" s="267">
        <v>550</v>
      </c>
    </row>
    <row r="73" spans="1:5">
      <c r="A73" s="210" t="s">
        <v>574</v>
      </c>
      <c r="B73" s="211">
        <v>5000</v>
      </c>
      <c r="C73" s="212">
        <v>663.61404207313024</v>
      </c>
      <c r="D73" s="208">
        <f t="shared" si="1"/>
        <v>4897.4250000000002</v>
      </c>
      <c r="E73" s="268">
        <v>650</v>
      </c>
    </row>
    <row r="74" spans="1:5">
      <c r="A74" s="207" t="s">
        <v>550</v>
      </c>
      <c r="B74" s="208">
        <v>10000</v>
      </c>
      <c r="C74" s="209">
        <v>1327.2280841462605</v>
      </c>
      <c r="D74" s="208">
        <f t="shared" si="1"/>
        <v>9794.85</v>
      </c>
      <c r="E74" s="267">
        <v>1300</v>
      </c>
    </row>
    <row r="75" spans="1:5">
      <c r="A75" s="210" t="s">
        <v>561</v>
      </c>
      <c r="B75" s="211">
        <v>15000</v>
      </c>
      <c r="C75" s="212">
        <v>1990.8421262193906</v>
      </c>
      <c r="D75" s="208">
        <f t="shared" si="1"/>
        <v>15069</v>
      </c>
      <c r="E75" s="268">
        <v>2000</v>
      </c>
    </row>
    <row r="76" spans="1:5">
      <c r="A76" s="207" t="s">
        <v>560</v>
      </c>
      <c r="B76" s="208">
        <v>10000</v>
      </c>
      <c r="C76" s="209">
        <v>1327.2280841462605</v>
      </c>
      <c r="D76" s="208">
        <f t="shared" si="1"/>
        <v>9794.85</v>
      </c>
      <c r="E76" s="267">
        <v>1300</v>
      </c>
    </row>
    <row r="77" spans="1:5" ht="33">
      <c r="A77" s="210" t="s">
        <v>579</v>
      </c>
      <c r="B77" s="211">
        <v>28000</v>
      </c>
      <c r="C77" s="212">
        <v>3716.2386356095294</v>
      </c>
      <c r="D77" s="208">
        <f t="shared" si="1"/>
        <v>27877.65</v>
      </c>
      <c r="E77" s="268">
        <v>3700</v>
      </c>
    </row>
    <row r="78" spans="1:5" ht="33">
      <c r="A78" s="207" t="s">
        <v>580</v>
      </c>
      <c r="B78" s="208">
        <v>22000</v>
      </c>
      <c r="C78" s="209">
        <v>2919.9017851217732</v>
      </c>
      <c r="D78" s="208">
        <f t="shared" si="1"/>
        <v>22603.5</v>
      </c>
      <c r="E78" s="267">
        <v>3000</v>
      </c>
    </row>
    <row r="79" spans="1:5" ht="33">
      <c r="A79" s="210" t="s">
        <v>581</v>
      </c>
      <c r="B79" s="211">
        <v>28000</v>
      </c>
      <c r="C79" s="212">
        <v>3716.2386356095294</v>
      </c>
      <c r="D79" s="208">
        <f t="shared" si="1"/>
        <v>28631.100000000002</v>
      </c>
      <c r="E79" s="268">
        <v>3800</v>
      </c>
    </row>
    <row r="80" spans="1:5">
      <c r="A80" s="207" t="s">
        <v>955</v>
      </c>
      <c r="B80" s="208">
        <v>30000</v>
      </c>
      <c r="C80" s="209">
        <v>3981.68</v>
      </c>
      <c r="D80" s="208">
        <v>30000</v>
      </c>
      <c r="E80" s="267">
        <v>3981.68</v>
      </c>
    </row>
    <row r="81" spans="1:5">
      <c r="A81" s="207" t="s">
        <v>956</v>
      </c>
      <c r="B81" s="208">
        <v>30000</v>
      </c>
      <c r="C81" s="209">
        <v>3981.68</v>
      </c>
      <c r="D81" s="208">
        <v>30000</v>
      </c>
      <c r="E81" s="267">
        <v>3981.68</v>
      </c>
    </row>
    <row r="82" spans="1:5">
      <c r="A82" s="207" t="s">
        <v>562</v>
      </c>
      <c r="B82" s="208">
        <v>7500</v>
      </c>
      <c r="C82" s="209">
        <v>995.4210631096953</v>
      </c>
      <c r="D82" s="208">
        <f t="shared" si="1"/>
        <v>7534.5</v>
      </c>
      <c r="E82" s="267">
        <v>1000</v>
      </c>
    </row>
    <row r="83" spans="1:5" ht="33">
      <c r="A83" s="210" t="s">
        <v>568</v>
      </c>
      <c r="B83" s="211">
        <v>27000</v>
      </c>
      <c r="C83" s="212">
        <v>3583.5158271949031</v>
      </c>
      <c r="D83" s="208">
        <f t="shared" si="1"/>
        <v>26370.75</v>
      </c>
      <c r="E83" s="268">
        <v>3500</v>
      </c>
    </row>
    <row r="84" spans="1:5">
      <c r="A84" s="207" t="s">
        <v>548</v>
      </c>
      <c r="B84" s="208">
        <v>20000</v>
      </c>
      <c r="C84" s="209">
        <v>2654.4561682925209</v>
      </c>
      <c r="D84" s="208">
        <f t="shared" si="1"/>
        <v>22603.5</v>
      </c>
      <c r="E84" s="267">
        <v>3000</v>
      </c>
    </row>
    <row r="85" spans="1:5">
      <c r="A85" s="210" t="s">
        <v>549</v>
      </c>
      <c r="B85" s="211"/>
      <c r="C85" s="212"/>
      <c r="D85" s="208">
        <f t="shared" si="1"/>
        <v>30138</v>
      </c>
      <c r="E85" s="268">
        <v>4000</v>
      </c>
    </row>
    <row r="86" spans="1:5">
      <c r="A86" s="207" t="s">
        <v>572</v>
      </c>
      <c r="B86" s="208">
        <v>26000</v>
      </c>
      <c r="C86" s="209">
        <v>3450.7930187802772</v>
      </c>
      <c r="D86" s="208">
        <f t="shared" si="1"/>
        <v>26370.75</v>
      </c>
      <c r="E86" s="267">
        <v>3500</v>
      </c>
    </row>
    <row r="87" spans="1:5">
      <c r="A87" s="210" t="s">
        <v>553</v>
      </c>
      <c r="B87" s="211">
        <v>200</v>
      </c>
      <c r="C87" s="212">
        <v>26.54456168292521</v>
      </c>
      <c r="D87" s="208">
        <f t="shared" si="1"/>
        <v>301.38</v>
      </c>
      <c r="E87" s="268">
        <v>40</v>
      </c>
    </row>
    <row r="88" spans="1:5">
      <c r="A88" s="207" t="s">
        <v>551</v>
      </c>
      <c r="B88" s="208">
        <v>300</v>
      </c>
      <c r="C88" s="209">
        <v>39.816842524387816</v>
      </c>
      <c r="D88" s="208">
        <f t="shared" si="1"/>
        <v>678.10500000000002</v>
      </c>
      <c r="E88" s="267">
        <v>90</v>
      </c>
    </row>
    <row r="89" spans="1:5">
      <c r="A89" s="210" t="s">
        <v>563</v>
      </c>
      <c r="B89" s="211">
        <v>2000</v>
      </c>
      <c r="C89" s="212">
        <v>265.44561682925212</v>
      </c>
      <c r="D89" s="208">
        <f t="shared" si="1"/>
        <v>1958.97</v>
      </c>
      <c r="E89" s="268">
        <v>260</v>
      </c>
    </row>
    <row r="90" spans="1:5">
      <c r="A90" s="297" t="s">
        <v>395</v>
      </c>
      <c r="B90" s="205">
        <v>2022</v>
      </c>
      <c r="C90" s="206" t="s">
        <v>793</v>
      </c>
      <c r="D90" s="205">
        <v>2023</v>
      </c>
      <c r="E90" s="206" t="s">
        <v>792</v>
      </c>
    </row>
    <row r="91" spans="1:5">
      <c r="A91" s="160" t="s">
        <v>300</v>
      </c>
      <c r="B91" s="211"/>
      <c r="C91" s="212"/>
      <c r="D91" s="211"/>
      <c r="E91" s="268"/>
    </row>
    <row r="92" spans="1:5">
      <c r="A92" s="207" t="s">
        <v>396</v>
      </c>
      <c r="B92" s="208">
        <v>190</v>
      </c>
      <c r="C92" s="209">
        <v>25.21733359877895</v>
      </c>
      <c r="D92" s="208">
        <f>E92*7.5345</f>
        <v>195.89700000000002</v>
      </c>
      <c r="E92" s="267">
        <v>26</v>
      </c>
    </row>
    <row r="93" spans="1:5">
      <c r="A93" s="210" t="s">
        <v>301</v>
      </c>
      <c r="B93" s="211">
        <v>190</v>
      </c>
      <c r="C93" s="212">
        <v>25.21733359877895</v>
      </c>
      <c r="D93" s="208">
        <f t="shared" ref="D93:D155" si="2">E93*7.5345</f>
        <v>195.89700000000002</v>
      </c>
      <c r="E93" s="268">
        <v>26</v>
      </c>
    </row>
    <row r="94" spans="1:5">
      <c r="A94" s="207" t="s">
        <v>302</v>
      </c>
      <c r="B94" s="208">
        <v>250</v>
      </c>
      <c r="C94" s="209">
        <v>33.180702103656515</v>
      </c>
      <c r="D94" s="208">
        <f t="shared" si="2"/>
        <v>256.173</v>
      </c>
      <c r="E94" s="267">
        <v>34</v>
      </c>
    </row>
    <row r="95" spans="1:5">
      <c r="A95" s="207" t="s">
        <v>303</v>
      </c>
      <c r="B95" s="208">
        <v>300</v>
      </c>
      <c r="C95" s="209">
        <v>39.816842524387816</v>
      </c>
      <c r="D95" s="208">
        <f t="shared" si="2"/>
        <v>301.38</v>
      </c>
      <c r="E95" s="267">
        <v>40</v>
      </c>
    </row>
    <row r="96" spans="1:5">
      <c r="A96" s="210" t="s">
        <v>304</v>
      </c>
      <c r="B96" s="211">
        <v>400</v>
      </c>
      <c r="C96" s="212">
        <v>53.089123365850419</v>
      </c>
      <c r="D96" s="208">
        <f t="shared" si="2"/>
        <v>406.863</v>
      </c>
      <c r="E96" s="268">
        <v>54</v>
      </c>
    </row>
    <row r="97" spans="1:5">
      <c r="A97" s="207" t="s">
        <v>305</v>
      </c>
      <c r="B97" s="208">
        <v>550</v>
      </c>
      <c r="C97" s="209">
        <v>72.997544628044324</v>
      </c>
      <c r="D97" s="208">
        <f t="shared" si="2"/>
        <v>550</v>
      </c>
      <c r="E97" s="267">
        <v>72.997544628044324</v>
      </c>
    </row>
    <row r="98" spans="1:5">
      <c r="A98" s="210" t="s">
        <v>306</v>
      </c>
      <c r="B98" s="211">
        <v>590</v>
      </c>
      <c r="C98" s="212">
        <v>78.306456964629362</v>
      </c>
      <c r="D98" s="208">
        <f t="shared" si="2"/>
        <v>595.22550000000001</v>
      </c>
      <c r="E98" s="268">
        <v>79</v>
      </c>
    </row>
    <row r="99" spans="1:5">
      <c r="A99" s="207" t="s">
        <v>307</v>
      </c>
      <c r="B99" s="208">
        <v>350</v>
      </c>
      <c r="C99" s="209">
        <v>46.452982945119118</v>
      </c>
      <c r="D99" s="208">
        <f t="shared" si="2"/>
        <v>354.12150000000003</v>
      </c>
      <c r="E99" s="267">
        <v>47</v>
      </c>
    </row>
    <row r="100" spans="1:5">
      <c r="A100" s="210" t="s">
        <v>308</v>
      </c>
      <c r="B100" s="211">
        <v>200</v>
      </c>
      <c r="C100" s="212">
        <v>26.54456168292521</v>
      </c>
      <c r="D100" s="208">
        <f t="shared" si="2"/>
        <v>203.4315</v>
      </c>
      <c r="E100" s="268">
        <v>27</v>
      </c>
    </row>
    <row r="101" spans="1:5">
      <c r="A101" s="207" t="s">
        <v>309</v>
      </c>
      <c r="B101" s="208">
        <v>250</v>
      </c>
      <c r="C101" s="209">
        <v>33.180702103656515</v>
      </c>
      <c r="D101" s="208">
        <f t="shared" si="2"/>
        <v>256.173</v>
      </c>
      <c r="E101" s="267">
        <v>34</v>
      </c>
    </row>
    <row r="102" spans="1:5">
      <c r="A102" s="210" t="s">
        <v>310</v>
      </c>
      <c r="B102" s="211">
        <v>1000</v>
      </c>
      <c r="C102" s="212">
        <v>132.72280841462606</v>
      </c>
      <c r="D102" s="208">
        <f t="shared" si="2"/>
        <v>1002.0885000000001</v>
      </c>
      <c r="E102" s="268">
        <v>133</v>
      </c>
    </row>
    <row r="103" spans="1:5">
      <c r="A103" s="207" t="s">
        <v>5</v>
      </c>
      <c r="B103" s="208"/>
      <c r="C103" s="209"/>
      <c r="D103" s="208"/>
      <c r="E103" s="267"/>
    </row>
    <row r="104" spans="1:5">
      <c r="A104" s="160" t="s">
        <v>311</v>
      </c>
      <c r="B104" s="211"/>
      <c r="C104" s="212"/>
      <c r="D104" s="208"/>
      <c r="E104" s="268"/>
    </row>
    <row r="105" spans="1:5">
      <c r="A105" s="207" t="s">
        <v>312</v>
      </c>
      <c r="B105" s="208">
        <v>190</v>
      </c>
      <c r="C105" s="209">
        <v>25.21733359877895</v>
      </c>
      <c r="D105" s="208">
        <f t="shared" si="2"/>
        <v>195.89700000000002</v>
      </c>
      <c r="E105" s="267">
        <v>26</v>
      </c>
    </row>
    <row r="106" spans="1:5">
      <c r="A106" s="210" t="s">
        <v>313</v>
      </c>
      <c r="B106" s="211">
        <v>290</v>
      </c>
      <c r="C106" s="212">
        <v>38.489614440241553</v>
      </c>
      <c r="D106" s="208">
        <f t="shared" si="2"/>
        <v>293.84550000000002</v>
      </c>
      <c r="E106" s="268">
        <v>39</v>
      </c>
    </row>
    <row r="107" spans="1:5">
      <c r="A107" s="207" t="s">
        <v>314</v>
      </c>
      <c r="B107" s="208">
        <v>300</v>
      </c>
      <c r="C107" s="209">
        <v>39.816842524387816</v>
      </c>
      <c r="D107" s="208">
        <f t="shared" si="2"/>
        <v>301.38</v>
      </c>
      <c r="E107" s="267">
        <v>40</v>
      </c>
    </row>
    <row r="108" spans="1:5">
      <c r="A108" s="210" t="s">
        <v>315</v>
      </c>
      <c r="B108" s="211"/>
      <c r="C108" s="212"/>
      <c r="D108" s="208">
        <f t="shared" si="2"/>
        <v>0</v>
      </c>
      <c r="E108" s="268"/>
    </row>
    <row r="109" spans="1:5">
      <c r="A109" s="207" t="s">
        <v>316</v>
      </c>
      <c r="B109" s="208">
        <v>340</v>
      </c>
      <c r="C109" s="209">
        <v>45.125754860972854</v>
      </c>
      <c r="D109" s="208">
        <f t="shared" si="2"/>
        <v>346.58700000000005</v>
      </c>
      <c r="E109" s="267">
        <v>46</v>
      </c>
    </row>
    <row r="110" spans="1:5">
      <c r="A110" s="210" t="s">
        <v>317</v>
      </c>
      <c r="B110" s="211">
        <v>540</v>
      </c>
      <c r="C110" s="212">
        <v>71.670316543898068</v>
      </c>
      <c r="D110" s="208">
        <f t="shared" si="2"/>
        <v>542.48400000000004</v>
      </c>
      <c r="E110" s="268">
        <v>72</v>
      </c>
    </row>
    <row r="111" spans="1:5">
      <c r="A111" s="207" t="s">
        <v>318</v>
      </c>
      <c r="B111" s="208">
        <v>690</v>
      </c>
      <c r="C111" s="209">
        <v>91.578737806091965</v>
      </c>
      <c r="D111" s="208">
        <f t="shared" si="2"/>
        <v>693.17400000000009</v>
      </c>
      <c r="E111" s="267">
        <v>92</v>
      </c>
    </row>
    <row r="112" spans="1:5">
      <c r="A112" s="210" t="s">
        <v>319</v>
      </c>
      <c r="B112" s="211">
        <v>180</v>
      </c>
      <c r="C112" s="212">
        <v>23.890105514632687</v>
      </c>
      <c r="D112" s="208">
        <f t="shared" si="2"/>
        <v>180.828</v>
      </c>
      <c r="E112" s="268">
        <v>24</v>
      </c>
    </row>
    <row r="113" spans="1:5">
      <c r="A113" s="207" t="s">
        <v>320</v>
      </c>
      <c r="B113" s="208">
        <v>720</v>
      </c>
      <c r="C113" s="209">
        <v>95.560422058530747</v>
      </c>
      <c r="D113" s="208">
        <f t="shared" si="2"/>
        <v>723.31200000000001</v>
      </c>
      <c r="E113" s="267">
        <v>96</v>
      </c>
    </row>
    <row r="114" spans="1:5">
      <c r="A114" s="210" t="s">
        <v>321</v>
      </c>
      <c r="B114" s="211">
        <v>300</v>
      </c>
      <c r="C114" s="212">
        <v>39.816842524387816</v>
      </c>
      <c r="D114" s="208">
        <f t="shared" si="2"/>
        <v>301.38</v>
      </c>
      <c r="E114" s="268">
        <v>40</v>
      </c>
    </row>
    <row r="115" spans="1:5">
      <c r="A115" s="207" t="s">
        <v>322</v>
      </c>
      <c r="B115" s="208">
        <v>300</v>
      </c>
      <c r="C115" s="209">
        <v>39.816842524387816</v>
      </c>
      <c r="D115" s="208">
        <f t="shared" si="2"/>
        <v>301.38</v>
      </c>
      <c r="E115" s="267">
        <v>40</v>
      </c>
    </row>
    <row r="116" spans="1:5">
      <c r="A116" s="210" t="s">
        <v>323</v>
      </c>
      <c r="B116" s="211">
        <v>330</v>
      </c>
      <c r="C116" s="212">
        <v>43.798526776826598</v>
      </c>
      <c r="D116" s="208">
        <f t="shared" si="2"/>
        <v>331.51800000000003</v>
      </c>
      <c r="E116" s="268">
        <v>44</v>
      </c>
    </row>
    <row r="117" spans="1:5">
      <c r="A117" s="207" t="s">
        <v>324</v>
      </c>
      <c r="B117" s="208"/>
      <c r="C117" s="209"/>
      <c r="D117" s="208">
        <f t="shared" si="2"/>
        <v>0</v>
      </c>
      <c r="E117" s="267"/>
    </row>
    <row r="118" spans="1:5">
      <c r="A118" s="210" t="s">
        <v>325</v>
      </c>
      <c r="B118" s="211">
        <v>450</v>
      </c>
      <c r="C118" s="212">
        <v>59.725263786581721</v>
      </c>
      <c r="D118" s="208">
        <f t="shared" si="2"/>
        <v>452.07000000000005</v>
      </c>
      <c r="E118" s="268">
        <v>60</v>
      </c>
    </row>
    <row r="119" spans="1:5">
      <c r="A119" s="207" t="s">
        <v>326</v>
      </c>
      <c r="B119" s="208">
        <v>600</v>
      </c>
      <c r="C119" s="209">
        <v>79.633685048775632</v>
      </c>
      <c r="D119" s="208">
        <f t="shared" si="2"/>
        <v>602.76</v>
      </c>
      <c r="E119" s="267">
        <v>80</v>
      </c>
    </row>
    <row r="120" spans="1:5">
      <c r="A120" s="210" t="s">
        <v>327</v>
      </c>
      <c r="B120" s="211">
        <v>600</v>
      </c>
      <c r="C120" s="212">
        <v>79.633685048775632</v>
      </c>
      <c r="D120" s="208">
        <f t="shared" si="2"/>
        <v>602.76</v>
      </c>
      <c r="E120" s="268">
        <v>80</v>
      </c>
    </row>
    <row r="121" spans="1:5">
      <c r="A121" s="207" t="s">
        <v>328</v>
      </c>
      <c r="B121" s="208">
        <v>500</v>
      </c>
      <c r="C121" s="209">
        <v>66.361404207313029</v>
      </c>
      <c r="D121" s="208">
        <f t="shared" si="2"/>
        <v>504.81150000000002</v>
      </c>
      <c r="E121" s="267">
        <v>67</v>
      </c>
    </row>
    <row r="122" spans="1:5">
      <c r="A122" s="210" t="s">
        <v>329</v>
      </c>
      <c r="B122" s="211">
        <v>400</v>
      </c>
      <c r="C122" s="212">
        <v>53.089123365850419</v>
      </c>
      <c r="D122" s="208">
        <f t="shared" si="2"/>
        <v>406.863</v>
      </c>
      <c r="E122" s="268">
        <v>54</v>
      </c>
    </row>
    <row r="123" spans="1:5">
      <c r="A123" s="207" t="s">
        <v>330</v>
      </c>
      <c r="B123" s="208">
        <v>420</v>
      </c>
      <c r="C123" s="209">
        <v>55.743579534142938</v>
      </c>
      <c r="D123" s="208">
        <f t="shared" si="2"/>
        <v>421.93200000000002</v>
      </c>
      <c r="E123" s="267">
        <v>56</v>
      </c>
    </row>
    <row r="124" spans="1:5">
      <c r="A124" s="210" t="s">
        <v>331</v>
      </c>
      <c r="B124" s="211">
        <v>380</v>
      </c>
      <c r="C124" s="212">
        <v>50.4346671975579</v>
      </c>
      <c r="D124" s="208">
        <f t="shared" si="2"/>
        <v>376.72500000000002</v>
      </c>
      <c r="E124" s="268">
        <v>50</v>
      </c>
    </row>
    <row r="125" spans="1:5">
      <c r="A125" s="207" t="s">
        <v>332</v>
      </c>
      <c r="B125" s="208">
        <v>480</v>
      </c>
      <c r="C125" s="209">
        <v>63.706948039020503</v>
      </c>
      <c r="D125" s="208">
        <f t="shared" si="2"/>
        <v>482.20800000000003</v>
      </c>
      <c r="E125" s="267">
        <v>64</v>
      </c>
    </row>
    <row r="126" spans="1:5">
      <c r="A126" s="210" t="s">
        <v>333</v>
      </c>
      <c r="B126" s="211">
        <v>330</v>
      </c>
      <c r="C126" s="212">
        <v>43.798526776826598</v>
      </c>
      <c r="D126" s="208">
        <f t="shared" si="2"/>
        <v>331.51800000000003</v>
      </c>
      <c r="E126" s="268">
        <v>44</v>
      </c>
    </row>
    <row r="127" spans="1:5">
      <c r="A127" s="207" t="s">
        <v>334</v>
      </c>
      <c r="B127" s="208">
        <v>320</v>
      </c>
      <c r="C127" s="209">
        <v>42.471298692680335</v>
      </c>
      <c r="D127" s="208">
        <f t="shared" si="2"/>
        <v>323.98349999999999</v>
      </c>
      <c r="E127" s="267">
        <v>43</v>
      </c>
    </row>
    <row r="128" spans="1:5">
      <c r="A128" s="273" t="s">
        <v>673</v>
      </c>
      <c r="B128" s="220">
        <v>900</v>
      </c>
      <c r="C128" s="263">
        <v>119.45052757316344</v>
      </c>
      <c r="D128" s="208">
        <f t="shared" si="2"/>
        <v>904.1400000000001</v>
      </c>
      <c r="E128" s="264">
        <v>120</v>
      </c>
    </row>
    <row r="129" spans="1:5">
      <c r="A129" s="274" t="s">
        <v>670</v>
      </c>
      <c r="B129" s="275">
        <v>600</v>
      </c>
      <c r="C129" s="259">
        <v>79.633685048775632</v>
      </c>
      <c r="D129" s="208">
        <f t="shared" si="2"/>
        <v>602.76</v>
      </c>
      <c r="E129" s="260">
        <v>80</v>
      </c>
    </row>
    <row r="130" spans="1:5">
      <c r="A130" s="273" t="s">
        <v>671</v>
      </c>
      <c r="B130" s="276">
        <v>1000</v>
      </c>
      <c r="C130" s="263">
        <v>132.72280841462606</v>
      </c>
      <c r="D130" s="208">
        <f t="shared" si="2"/>
        <v>1002.0885000000001</v>
      </c>
      <c r="E130" s="264">
        <v>133</v>
      </c>
    </row>
    <row r="131" spans="1:5">
      <c r="A131" s="274" t="s">
        <v>672</v>
      </c>
      <c r="B131" s="277">
        <v>1000</v>
      </c>
      <c r="C131" s="259">
        <v>132.72280841462606</v>
      </c>
      <c r="D131" s="208">
        <f t="shared" si="2"/>
        <v>1002.0885000000001</v>
      </c>
      <c r="E131" s="260">
        <v>133</v>
      </c>
    </row>
    <row r="132" spans="1:5">
      <c r="A132" s="219" t="s">
        <v>739</v>
      </c>
      <c r="B132" s="278">
        <v>1800</v>
      </c>
      <c r="C132" s="263">
        <v>238.90105514632688</v>
      </c>
      <c r="D132" s="208">
        <f t="shared" si="2"/>
        <v>1808.2800000000002</v>
      </c>
      <c r="E132" s="264">
        <v>240</v>
      </c>
    </row>
    <row r="133" spans="1:5">
      <c r="A133" s="273" t="s">
        <v>674</v>
      </c>
      <c r="B133" s="276">
        <v>2000</v>
      </c>
      <c r="C133" s="263">
        <v>265.44561682925212</v>
      </c>
      <c r="D133" s="208">
        <f t="shared" si="2"/>
        <v>2004.1770000000001</v>
      </c>
      <c r="E133" s="264">
        <v>266</v>
      </c>
    </row>
    <row r="134" spans="1:5">
      <c r="A134" s="274" t="s">
        <v>675</v>
      </c>
      <c r="B134" s="277">
        <v>4000</v>
      </c>
      <c r="C134" s="259">
        <v>530.89123365850423</v>
      </c>
      <c r="D134" s="208">
        <f t="shared" si="2"/>
        <v>3993.2850000000003</v>
      </c>
      <c r="E134" s="260">
        <v>530</v>
      </c>
    </row>
    <row r="135" spans="1:5" ht="33">
      <c r="A135" s="273" t="s">
        <v>676</v>
      </c>
      <c r="B135" s="276">
        <v>8500</v>
      </c>
      <c r="C135" s="263">
        <v>1128.1438715243214</v>
      </c>
      <c r="D135" s="208">
        <f t="shared" si="2"/>
        <v>8513.9850000000006</v>
      </c>
      <c r="E135" s="264">
        <v>1130</v>
      </c>
    </row>
    <row r="136" spans="1:5" ht="33">
      <c r="A136" s="274" t="s">
        <v>677</v>
      </c>
      <c r="B136" s="277">
        <v>4000</v>
      </c>
      <c r="C136" s="259">
        <v>530.89123365850423</v>
      </c>
      <c r="D136" s="208">
        <f t="shared" si="2"/>
        <v>3993.2850000000003</v>
      </c>
      <c r="E136" s="260">
        <v>530</v>
      </c>
    </row>
    <row r="137" spans="1:5" ht="33">
      <c r="A137" s="207" t="s">
        <v>668</v>
      </c>
      <c r="B137" s="208"/>
      <c r="C137" s="209"/>
      <c r="D137" s="208"/>
      <c r="E137" s="267"/>
    </row>
    <row r="138" spans="1:5">
      <c r="A138" s="207" t="s">
        <v>669</v>
      </c>
      <c r="B138" s="208">
        <v>1000</v>
      </c>
      <c r="C138" s="209">
        <v>132.72280841462606</v>
      </c>
      <c r="D138" s="208">
        <f t="shared" si="2"/>
        <v>1002.0885000000001</v>
      </c>
      <c r="E138" s="267">
        <v>133</v>
      </c>
    </row>
    <row r="139" spans="1:5">
      <c r="A139" s="279" t="s">
        <v>335</v>
      </c>
      <c r="B139" s="280"/>
      <c r="C139" s="281"/>
      <c r="D139" s="281"/>
      <c r="E139" s="282"/>
    </row>
    <row r="140" spans="1:5">
      <c r="A140" s="207" t="s">
        <v>336</v>
      </c>
      <c r="B140" s="208">
        <v>270</v>
      </c>
      <c r="C140" s="209">
        <v>35.835158271949034</v>
      </c>
      <c r="D140" s="208">
        <f t="shared" si="2"/>
        <v>271.24200000000002</v>
      </c>
      <c r="E140" s="267">
        <v>36</v>
      </c>
    </row>
    <row r="141" spans="1:5">
      <c r="A141" s="210" t="s">
        <v>337</v>
      </c>
      <c r="B141" s="211">
        <v>190</v>
      </c>
      <c r="C141" s="212">
        <v>25.21733359877895</v>
      </c>
      <c r="D141" s="208">
        <f t="shared" si="2"/>
        <v>195.89700000000002</v>
      </c>
      <c r="E141" s="268">
        <v>26</v>
      </c>
    </row>
    <row r="142" spans="1:5">
      <c r="A142" s="207" t="s">
        <v>397</v>
      </c>
      <c r="B142" s="208" t="s">
        <v>398</v>
      </c>
      <c r="C142" s="271" t="s">
        <v>686</v>
      </c>
      <c r="D142" s="208" t="e">
        <f t="shared" si="2"/>
        <v>#VALUE!</v>
      </c>
      <c r="E142" s="294" t="s">
        <v>900</v>
      </c>
    </row>
    <row r="143" spans="1:5">
      <c r="A143" s="210" t="s">
        <v>399</v>
      </c>
      <c r="B143" s="211">
        <v>1200</v>
      </c>
      <c r="C143" s="212">
        <v>159.26737009755126</v>
      </c>
      <c r="D143" s="208">
        <f t="shared" si="2"/>
        <v>1205.52</v>
      </c>
      <c r="E143" s="268">
        <v>160</v>
      </c>
    </row>
    <row r="144" spans="1:5">
      <c r="A144" s="207" t="s">
        <v>338</v>
      </c>
      <c r="B144" s="208">
        <v>240</v>
      </c>
      <c r="C144" s="209">
        <v>31.853474019510251</v>
      </c>
      <c r="D144" s="208">
        <f t="shared" si="2"/>
        <v>241.10400000000001</v>
      </c>
      <c r="E144" s="267">
        <v>32</v>
      </c>
    </row>
    <row r="145" spans="1:5">
      <c r="A145" s="210" t="s">
        <v>339</v>
      </c>
      <c r="B145" s="211">
        <v>190</v>
      </c>
      <c r="C145" s="212">
        <v>25.21733359877895</v>
      </c>
      <c r="D145" s="208">
        <f t="shared" si="2"/>
        <v>195.89700000000002</v>
      </c>
      <c r="E145" s="268">
        <v>26</v>
      </c>
    </row>
    <row r="146" spans="1:5">
      <c r="A146" s="210" t="s">
        <v>340</v>
      </c>
      <c r="B146" s="211">
        <v>300</v>
      </c>
      <c r="C146" s="212">
        <v>39.816842524387816</v>
      </c>
      <c r="D146" s="208">
        <f t="shared" si="2"/>
        <v>301.38</v>
      </c>
      <c r="E146" s="268">
        <v>40</v>
      </c>
    </row>
    <row r="147" spans="1:5" ht="33">
      <c r="A147" s="207" t="s">
        <v>341</v>
      </c>
      <c r="B147" s="208">
        <v>490</v>
      </c>
      <c r="C147" s="209">
        <v>65.034176123166759</v>
      </c>
      <c r="D147" s="208">
        <f t="shared" si="2"/>
        <v>489.74250000000001</v>
      </c>
      <c r="E147" s="267">
        <v>65</v>
      </c>
    </row>
    <row r="148" spans="1:5">
      <c r="A148" s="210" t="s">
        <v>342</v>
      </c>
      <c r="B148" s="211">
        <v>350</v>
      </c>
      <c r="C148" s="212">
        <v>46.452982945119118</v>
      </c>
      <c r="D148" s="208">
        <f t="shared" si="2"/>
        <v>354.12150000000003</v>
      </c>
      <c r="E148" s="268">
        <v>47</v>
      </c>
    </row>
    <row r="149" spans="1:5">
      <c r="A149" s="207" t="s">
        <v>343</v>
      </c>
      <c r="B149" s="208">
        <v>320</v>
      </c>
      <c r="C149" s="209">
        <v>42.471298692680335</v>
      </c>
      <c r="D149" s="208">
        <f t="shared" si="2"/>
        <v>323.98349999999999</v>
      </c>
      <c r="E149" s="267">
        <v>43</v>
      </c>
    </row>
    <row r="150" spans="1:5">
      <c r="A150" s="210"/>
      <c r="B150" s="211"/>
      <c r="C150" s="212"/>
      <c r="D150" s="208"/>
      <c r="E150" s="268"/>
    </row>
    <row r="151" spans="1:5">
      <c r="A151" s="207" t="s">
        <v>344</v>
      </c>
      <c r="B151" s="208">
        <v>320</v>
      </c>
      <c r="C151" s="209">
        <v>42.471298692680335</v>
      </c>
      <c r="D151" s="208">
        <f t="shared" si="2"/>
        <v>323.98349999999999</v>
      </c>
      <c r="E151" s="267">
        <v>43</v>
      </c>
    </row>
    <row r="152" spans="1:5">
      <c r="A152" s="210" t="s">
        <v>345</v>
      </c>
      <c r="B152" s="211">
        <v>390</v>
      </c>
      <c r="C152" s="212">
        <v>51.761895281704156</v>
      </c>
      <c r="D152" s="208">
        <f t="shared" si="2"/>
        <v>391.79400000000004</v>
      </c>
      <c r="E152" s="268">
        <v>52</v>
      </c>
    </row>
    <row r="153" spans="1:5">
      <c r="A153" s="207" t="s">
        <v>346</v>
      </c>
      <c r="B153" s="208">
        <v>320</v>
      </c>
      <c r="C153" s="209">
        <v>42.471298692680335</v>
      </c>
      <c r="D153" s="208">
        <f t="shared" si="2"/>
        <v>323.98349999999999</v>
      </c>
      <c r="E153" s="267">
        <v>43</v>
      </c>
    </row>
    <row r="154" spans="1:5">
      <c r="A154" s="210" t="s">
        <v>347</v>
      </c>
      <c r="B154" s="211">
        <v>270</v>
      </c>
      <c r="C154" s="212">
        <v>35.835158271949034</v>
      </c>
      <c r="D154" s="208">
        <f t="shared" si="2"/>
        <v>271.24200000000002</v>
      </c>
      <c r="E154" s="268">
        <v>36</v>
      </c>
    </row>
    <row r="155" spans="1:5">
      <c r="A155" s="207" t="s">
        <v>348</v>
      </c>
      <c r="B155" s="208">
        <v>900</v>
      </c>
      <c r="C155" s="209">
        <v>119.45052757316344</v>
      </c>
      <c r="D155" s="208">
        <f t="shared" si="2"/>
        <v>904.1400000000001</v>
      </c>
      <c r="E155" s="267">
        <v>120</v>
      </c>
    </row>
    <row r="156" spans="1:5">
      <c r="A156" s="210" t="s">
        <v>349</v>
      </c>
      <c r="B156" s="211">
        <v>1100</v>
      </c>
      <c r="C156" s="212">
        <v>145.99508925608865</v>
      </c>
      <c r="D156" s="208">
        <f t="shared" ref="D156:D209" si="3">E156*7.5345</f>
        <v>1100</v>
      </c>
      <c r="E156" s="268">
        <v>145.99508925608865</v>
      </c>
    </row>
    <row r="157" spans="1:5">
      <c r="A157" s="207" t="s">
        <v>350</v>
      </c>
      <c r="B157" s="208">
        <v>320</v>
      </c>
      <c r="C157" s="209">
        <v>42.471298692680335</v>
      </c>
      <c r="D157" s="208">
        <f t="shared" si="3"/>
        <v>323.98349999999999</v>
      </c>
      <c r="E157" s="267">
        <v>43</v>
      </c>
    </row>
    <row r="158" spans="1:5">
      <c r="A158" s="160" t="s">
        <v>351</v>
      </c>
      <c r="B158" s="211"/>
      <c r="C158" s="212"/>
      <c r="D158" s="208">
        <f t="shared" si="3"/>
        <v>0</v>
      </c>
      <c r="E158" s="268"/>
    </row>
    <row r="159" spans="1:5">
      <c r="A159" s="207" t="s">
        <v>352</v>
      </c>
      <c r="B159" s="208">
        <v>180</v>
      </c>
      <c r="C159" s="209">
        <v>23.890105514632687</v>
      </c>
      <c r="D159" s="208">
        <f t="shared" si="3"/>
        <v>180.828</v>
      </c>
      <c r="E159" s="267">
        <v>24</v>
      </c>
    </row>
    <row r="160" spans="1:5">
      <c r="A160" s="210" t="s">
        <v>353</v>
      </c>
      <c r="B160" s="211">
        <v>250</v>
      </c>
      <c r="C160" s="212">
        <v>33.180702103656515</v>
      </c>
      <c r="D160" s="208">
        <f t="shared" si="3"/>
        <v>256.173</v>
      </c>
      <c r="E160" s="268">
        <v>34</v>
      </c>
    </row>
    <row r="161" spans="1:5">
      <c r="A161" s="207" t="s">
        <v>354</v>
      </c>
      <c r="B161" s="208">
        <v>50</v>
      </c>
      <c r="C161" s="209">
        <v>6.6361404207313024</v>
      </c>
      <c r="D161" s="208">
        <f t="shared" si="3"/>
        <v>52.741500000000002</v>
      </c>
      <c r="E161" s="267">
        <v>7</v>
      </c>
    </row>
    <row r="162" spans="1:5">
      <c r="A162" s="210" t="s">
        <v>355</v>
      </c>
      <c r="B162" s="211"/>
      <c r="C162" s="212"/>
      <c r="D162" s="208">
        <f t="shared" si="3"/>
        <v>0</v>
      </c>
      <c r="E162" s="268"/>
    </row>
    <row r="163" spans="1:5">
      <c r="A163" s="207" t="s">
        <v>356</v>
      </c>
      <c r="B163" s="208">
        <v>100</v>
      </c>
      <c r="C163" s="209">
        <v>13.272280841462605</v>
      </c>
      <c r="D163" s="208">
        <f t="shared" si="3"/>
        <v>105.483</v>
      </c>
      <c r="E163" s="267">
        <v>14</v>
      </c>
    </row>
    <row r="164" spans="1:5">
      <c r="A164" s="210" t="s">
        <v>357</v>
      </c>
      <c r="B164" s="211">
        <v>70</v>
      </c>
      <c r="C164" s="212">
        <v>9.2905965890238225</v>
      </c>
      <c r="D164" s="208">
        <f t="shared" si="3"/>
        <v>75.344999999999999</v>
      </c>
      <c r="E164" s="268">
        <v>10</v>
      </c>
    </row>
    <row r="165" spans="1:5">
      <c r="A165" s="207" t="s">
        <v>358</v>
      </c>
      <c r="B165" s="208">
        <v>150</v>
      </c>
      <c r="C165" s="209">
        <v>19.908421262193908</v>
      </c>
      <c r="D165" s="208">
        <f t="shared" si="3"/>
        <v>150.69</v>
      </c>
      <c r="E165" s="267">
        <v>20</v>
      </c>
    </row>
    <row r="166" spans="1:5">
      <c r="A166" s="210" t="s">
        <v>359</v>
      </c>
      <c r="B166" s="211">
        <v>50</v>
      </c>
      <c r="C166" s="212">
        <v>6.6361404207313024</v>
      </c>
      <c r="D166" s="208">
        <f t="shared" si="3"/>
        <v>52.741500000000002</v>
      </c>
      <c r="E166" s="268">
        <v>7</v>
      </c>
    </row>
    <row r="167" spans="1:5">
      <c r="A167" s="207" t="s">
        <v>360</v>
      </c>
      <c r="B167" s="208">
        <v>170</v>
      </c>
      <c r="C167" s="209">
        <v>22.562877430486427</v>
      </c>
      <c r="D167" s="208">
        <f t="shared" si="3"/>
        <v>173.29350000000002</v>
      </c>
      <c r="E167" s="267">
        <v>23</v>
      </c>
    </row>
    <row r="168" spans="1:5">
      <c r="A168" s="160" t="s">
        <v>361</v>
      </c>
      <c r="B168" s="211"/>
      <c r="C168" s="212"/>
      <c r="D168" s="208">
        <f t="shared" si="3"/>
        <v>0</v>
      </c>
      <c r="E168" s="268"/>
    </row>
    <row r="169" spans="1:5">
      <c r="A169" s="207" t="s">
        <v>362</v>
      </c>
      <c r="B169" s="208">
        <v>140</v>
      </c>
      <c r="C169" s="209">
        <v>18.581193178047645</v>
      </c>
      <c r="D169" s="208">
        <f t="shared" si="3"/>
        <v>143.15550000000002</v>
      </c>
      <c r="E169" s="267">
        <v>19</v>
      </c>
    </row>
    <row r="170" spans="1:5" ht="28.5" customHeight="1">
      <c r="A170" s="210" t="s">
        <v>363</v>
      </c>
      <c r="B170" s="211">
        <v>250</v>
      </c>
      <c r="C170" s="212">
        <v>33.180702103656515</v>
      </c>
      <c r="D170" s="208">
        <f t="shared" si="3"/>
        <v>256.173</v>
      </c>
      <c r="E170" s="268">
        <v>34</v>
      </c>
    </row>
    <row r="171" spans="1:5">
      <c r="A171" s="207" t="s">
        <v>364</v>
      </c>
      <c r="B171" s="208">
        <v>70</v>
      </c>
      <c r="C171" s="209">
        <v>9.2905965890238225</v>
      </c>
      <c r="D171" s="208">
        <f t="shared" si="3"/>
        <v>75.344999999999999</v>
      </c>
      <c r="E171" s="267">
        <v>10</v>
      </c>
    </row>
    <row r="172" spans="1:5" ht="33">
      <c r="A172" s="210" t="s">
        <v>365</v>
      </c>
      <c r="B172" s="211">
        <v>100</v>
      </c>
      <c r="C172" s="212">
        <v>13.272280841462605</v>
      </c>
      <c r="D172" s="208">
        <f t="shared" si="3"/>
        <v>105.483</v>
      </c>
      <c r="E172" s="268">
        <v>14</v>
      </c>
    </row>
    <row r="173" spans="1:5">
      <c r="A173" s="207" t="s">
        <v>366</v>
      </c>
      <c r="B173" s="208">
        <v>40</v>
      </c>
      <c r="C173" s="209">
        <v>5.3089123365850419</v>
      </c>
      <c r="D173" s="208">
        <f t="shared" si="3"/>
        <v>45.207000000000001</v>
      </c>
      <c r="E173" s="267">
        <v>6</v>
      </c>
    </row>
    <row r="174" spans="1:5">
      <c r="A174" s="210" t="s">
        <v>367</v>
      </c>
      <c r="B174" s="211">
        <v>45</v>
      </c>
      <c r="C174" s="212">
        <v>5.9725263786581717</v>
      </c>
      <c r="D174" s="208">
        <f t="shared" si="3"/>
        <v>45.207000000000001</v>
      </c>
      <c r="E174" s="268">
        <v>6</v>
      </c>
    </row>
    <row r="175" spans="1:5">
      <c r="A175" s="207" t="s">
        <v>368</v>
      </c>
      <c r="B175" s="208">
        <v>80</v>
      </c>
      <c r="C175" s="209">
        <v>10.617824673170084</v>
      </c>
      <c r="D175" s="208">
        <f t="shared" si="3"/>
        <v>82.879500000000007</v>
      </c>
      <c r="E175" s="267">
        <v>11</v>
      </c>
    </row>
    <row r="176" spans="1:5">
      <c r="A176" s="210" t="s">
        <v>369</v>
      </c>
      <c r="B176" s="211">
        <v>85</v>
      </c>
      <c r="C176" s="212">
        <v>11.281438715243214</v>
      </c>
      <c r="D176" s="208">
        <f t="shared" si="3"/>
        <v>90.414000000000001</v>
      </c>
      <c r="E176" s="268">
        <v>12</v>
      </c>
    </row>
    <row r="177" spans="1:5">
      <c r="A177" s="207" t="s">
        <v>370</v>
      </c>
      <c r="B177" s="208">
        <v>140</v>
      </c>
      <c r="C177" s="209">
        <v>18.581193178047645</v>
      </c>
      <c r="D177" s="208">
        <f t="shared" si="3"/>
        <v>143.15550000000002</v>
      </c>
      <c r="E177" s="267">
        <v>19</v>
      </c>
    </row>
    <row r="178" spans="1:5">
      <c r="A178" s="210" t="s">
        <v>371</v>
      </c>
      <c r="B178" s="211">
        <v>35</v>
      </c>
      <c r="C178" s="212">
        <v>4.6452982945119112</v>
      </c>
      <c r="D178" s="208">
        <f t="shared" si="3"/>
        <v>37.672499999999999</v>
      </c>
      <c r="E178" s="268">
        <v>5</v>
      </c>
    </row>
    <row r="179" spans="1:5">
      <c r="A179" s="207" t="s">
        <v>372</v>
      </c>
      <c r="B179" s="208">
        <v>50</v>
      </c>
      <c r="C179" s="209">
        <v>6.6361404207313024</v>
      </c>
      <c r="D179" s="208">
        <f t="shared" si="3"/>
        <v>52.741500000000002</v>
      </c>
      <c r="E179" s="267">
        <v>7</v>
      </c>
    </row>
    <row r="180" spans="1:5">
      <c r="A180" s="210" t="s">
        <v>373</v>
      </c>
      <c r="B180" s="211">
        <v>200</v>
      </c>
      <c r="C180" s="212">
        <v>26.54456168292521</v>
      </c>
      <c r="D180" s="208">
        <f t="shared" si="3"/>
        <v>203.4315</v>
      </c>
      <c r="E180" s="268">
        <v>27</v>
      </c>
    </row>
    <row r="181" spans="1:5">
      <c r="A181" s="207" t="s">
        <v>404</v>
      </c>
      <c r="B181" s="270" t="s">
        <v>405</v>
      </c>
      <c r="C181" s="271" t="s">
        <v>685</v>
      </c>
      <c r="D181" s="208" t="e">
        <f t="shared" si="3"/>
        <v>#VALUE!</v>
      </c>
      <c r="E181" s="294" t="s">
        <v>901</v>
      </c>
    </row>
    <row r="182" spans="1:5">
      <c r="A182" s="207" t="s">
        <v>965</v>
      </c>
      <c r="B182" s="208">
        <v>120</v>
      </c>
      <c r="C182" s="209">
        <v>15.926737009755126</v>
      </c>
      <c r="D182" s="208">
        <f t="shared" si="3"/>
        <v>150.69</v>
      </c>
      <c r="E182" s="267">
        <v>20</v>
      </c>
    </row>
    <row r="183" spans="1:5">
      <c r="A183" s="210" t="s">
        <v>963</v>
      </c>
      <c r="B183" s="211">
        <v>800</v>
      </c>
      <c r="C183" s="212">
        <v>106.17824673170084</v>
      </c>
      <c r="D183" s="208">
        <f t="shared" si="3"/>
        <v>1054.8300000000002</v>
      </c>
      <c r="E183" s="268">
        <v>140</v>
      </c>
    </row>
    <row r="184" spans="1:5">
      <c r="A184" s="210" t="s">
        <v>964</v>
      </c>
      <c r="B184" s="211"/>
      <c r="C184" s="212"/>
      <c r="D184" s="208">
        <f t="shared" si="3"/>
        <v>226.03500000000003</v>
      </c>
      <c r="E184" s="268">
        <v>30</v>
      </c>
    </row>
    <row r="185" spans="1:5" ht="30.75" customHeight="1">
      <c r="A185" s="210" t="s">
        <v>962</v>
      </c>
      <c r="B185" s="211"/>
      <c r="C185" s="212"/>
      <c r="D185" s="208">
        <f t="shared" si="3"/>
        <v>1582.2450000000001</v>
      </c>
      <c r="E185" s="268">
        <v>210</v>
      </c>
    </row>
    <row r="186" spans="1:5">
      <c r="A186" s="210" t="s">
        <v>374</v>
      </c>
      <c r="B186" s="211">
        <v>100</v>
      </c>
      <c r="C186" s="212">
        <v>13.272280841462605</v>
      </c>
      <c r="D186" s="208">
        <f t="shared" si="3"/>
        <v>113.01750000000001</v>
      </c>
      <c r="E186" s="268">
        <v>15</v>
      </c>
    </row>
    <row r="187" spans="1:5">
      <c r="A187" s="207" t="s">
        <v>375</v>
      </c>
      <c r="B187" s="208"/>
      <c r="C187" s="209"/>
      <c r="D187" s="208">
        <f t="shared" si="3"/>
        <v>0</v>
      </c>
      <c r="E187" s="267"/>
    </row>
    <row r="188" spans="1:5">
      <c r="A188" s="210" t="s">
        <v>376</v>
      </c>
      <c r="B188" s="211">
        <v>50</v>
      </c>
      <c r="C188" s="212">
        <v>6.6361404207313024</v>
      </c>
      <c r="D188" s="208">
        <f t="shared" si="3"/>
        <v>52.741500000000002</v>
      </c>
      <c r="E188" s="268">
        <v>7</v>
      </c>
    </row>
    <row r="189" spans="1:5">
      <c r="A189" s="207" t="s">
        <v>377</v>
      </c>
      <c r="B189" s="208">
        <v>70</v>
      </c>
      <c r="C189" s="209">
        <v>9.2905965890238225</v>
      </c>
      <c r="D189" s="208">
        <f t="shared" si="3"/>
        <v>75.344999999999999</v>
      </c>
      <c r="E189" s="267">
        <v>10</v>
      </c>
    </row>
    <row r="190" spans="1:5">
      <c r="A190" s="210" t="s">
        <v>378</v>
      </c>
      <c r="B190" s="211"/>
      <c r="C190" s="212"/>
      <c r="D190" s="208">
        <f t="shared" si="3"/>
        <v>0</v>
      </c>
      <c r="E190" s="268"/>
    </row>
    <row r="191" spans="1:5">
      <c r="A191" s="207" t="s">
        <v>376</v>
      </c>
      <c r="B191" s="208">
        <v>30</v>
      </c>
      <c r="C191" s="209">
        <v>3.9816842524387814</v>
      </c>
      <c r="D191" s="208">
        <f t="shared" si="3"/>
        <v>30.138000000000002</v>
      </c>
      <c r="E191" s="267">
        <v>4</v>
      </c>
    </row>
    <row r="192" spans="1:5">
      <c r="A192" s="210" t="s">
        <v>377</v>
      </c>
      <c r="B192" s="211">
        <v>50</v>
      </c>
      <c r="C192" s="212">
        <v>6.6361404207313024</v>
      </c>
      <c r="D192" s="208">
        <f t="shared" si="3"/>
        <v>52.741500000000002</v>
      </c>
      <c r="E192" s="268">
        <v>7</v>
      </c>
    </row>
    <row r="193" spans="1:5">
      <c r="A193" s="207" t="s">
        <v>401</v>
      </c>
      <c r="B193" s="208">
        <v>70</v>
      </c>
      <c r="C193" s="209">
        <v>9.2905965890238225</v>
      </c>
      <c r="D193" s="208">
        <f t="shared" si="3"/>
        <v>75.344999999999999</v>
      </c>
      <c r="E193" s="267">
        <v>10</v>
      </c>
    </row>
    <row r="194" spans="1:5">
      <c r="A194" s="250" t="s">
        <v>379</v>
      </c>
      <c r="B194" s="208"/>
      <c r="C194" s="209"/>
      <c r="D194" s="208">
        <f t="shared" si="3"/>
        <v>0</v>
      </c>
      <c r="E194" s="267"/>
    </row>
    <row r="195" spans="1:5">
      <c r="A195" s="210" t="s">
        <v>380</v>
      </c>
      <c r="B195" s="211">
        <v>350</v>
      </c>
      <c r="C195" s="212">
        <v>46.452982945119118</v>
      </c>
      <c r="D195" s="208">
        <f t="shared" si="3"/>
        <v>376.72500000000002</v>
      </c>
      <c r="E195" s="268">
        <v>50</v>
      </c>
    </row>
    <row r="196" spans="1:5">
      <c r="A196" s="207" t="s">
        <v>400</v>
      </c>
      <c r="B196" s="208">
        <v>200</v>
      </c>
      <c r="C196" s="209">
        <v>26.54456168292521</v>
      </c>
      <c r="D196" s="208">
        <f t="shared" si="3"/>
        <v>188.36250000000001</v>
      </c>
      <c r="E196" s="267">
        <v>25</v>
      </c>
    </row>
    <row r="197" spans="1:5" ht="33">
      <c r="A197" s="210" t="s">
        <v>381</v>
      </c>
      <c r="B197" s="211">
        <v>500</v>
      </c>
      <c r="C197" s="212">
        <v>66.361404207313029</v>
      </c>
      <c r="D197" s="208">
        <f t="shared" si="3"/>
        <v>489.74250000000001</v>
      </c>
      <c r="E197" s="268">
        <v>65</v>
      </c>
    </row>
    <row r="198" spans="1:5" ht="33">
      <c r="A198" s="207" t="s">
        <v>382</v>
      </c>
      <c r="B198" s="208">
        <v>250</v>
      </c>
      <c r="C198" s="209">
        <v>33.180702103656515</v>
      </c>
      <c r="D198" s="208">
        <f t="shared" si="3"/>
        <v>263.70750000000004</v>
      </c>
      <c r="E198" s="267">
        <v>35</v>
      </c>
    </row>
    <row r="199" spans="1:5" ht="33">
      <c r="A199" s="210" t="s">
        <v>383</v>
      </c>
      <c r="B199" s="211">
        <v>900</v>
      </c>
      <c r="C199" s="212">
        <v>119.45052757316344</v>
      </c>
      <c r="D199" s="208">
        <f t="shared" si="3"/>
        <v>904.1400000000001</v>
      </c>
      <c r="E199" s="268">
        <v>120</v>
      </c>
    </row>
    <row r="200" spans="1:5">
      <c r="A200" s="210" t="s">
        <v>384</v>
      </c>
      <c r="B200" s="211">
        <v>150</v>
      </c>
      <c r="C200" s="212">
        <v>19.908421262193908</v>
      </c>
      <c r="D200" s="208">
        <f t="shared" si="3"/>
        <v>150.69</v>
      </c>
      <c r="E200" s="268">
        <v>20</v>
      </c>
    </row>
    <row r="201" spans="1:5">
      <c r="A201" s="207" t="s">
        <v>385</v>
      </c>
      <c r="B201" s="208">
        <v>100</v>
      </c>
      <c r="C201" s="209">
        <v>13.272280841462605</v>
      </c>
      <c r="D201" s="208">
        <f t="shared" si="3"/>
        <v>113.01750000000001</v>
      </c>
      <c r="E201" s="267">
        <v>15</v>
      </c>
    </row>
    <row r="202" spans="1:5" ht="33">
      <c r="A202" s="210" t="s">
        <v>386</v>
      </c>
      <c r="B202" s="211">
        <v>2700</v>
      </c>
      <c r="C202" s="212">
        <v>358.35158271949035</v>
      </c>
      <c r="D202" s="208">
        <f t="shared" si="3"/>
        <v>2712.42</v>
      </c>
      <c r="E202" s="268">
        <v>360</v>
      </c>
    </row>
    <row r="203" spans="1:5" ht="33">
      <c r="A203" s="207" t="s">
        <v>387</v>
      </c>
      <c r="B203" s="208">
        <v>4500</v>
      </c>
      <c r="C203" s="209">
        <v>597.25263786581718</v>
      </c>
      <c r="D203" s="208">
        <f t="shared" si="3"/>
        <v>4520.7</v>
      </c>
      <c r="E203" s="267">
        <v>600</v>
      </c>
    </row>
    <row r="204" spans="1:5">
      <c r="A204" s="210" t="s">
        <v>388</v>
      </c>
      <c r="B204" s="211">
        <v>2500</v>
      </c>
      <c r="C204" s="212">
        <v>331.80702103656512</v>
      </c>
      <c r="D204" s="208">
        <f t="shared" si="3"/>
        <v>2486.3850000000002</v>
      </c>
      <c r="E204" s="268">
        <v>330</v>
      </c>
    </row>
    <row r="205" spans="1:5" ht="33">
      <c r="A205" s="207" t="s">
        <v>389</v>
      </c>
      <c r="B205" s="208">
        <v>4400</v>
      </c>
      <c r="C205" s="209">
        <v>583.98035702435459</v>
      </c>
      <c r="D205" s="208">
        <f t="shared" si="3"/>
        <v>4370.01</v>
      </c>
      <c r="E205" s="267">
        <v>580</v>
      </c>
    </row>
    <row r="206" spans="1:5" ht="33">
      <c r="A206" s="210" t="s">
        <v>390</v>
      </c>
      <c r="B206" s="211">
        <v>1700</v>
      </c>
      <c r="C206" s="212">
        <v>225.62877430486427</v>
      </c>
      <c r="D206" s="208">
        <f t="shared" si="3"/>
        <v>1695.2625</v>
      </c>
      <c r="E206" s="268">
        <v>225</v>
      </c>
    </row>
    <row r="207" spans="1:5">
      <c r="A207" s="207" t="s">
        <v>391</v>
      </c>
      <c r="B207" s="208">
        <v>250</v>
      </c>
      <c r="C207" s="209">
        <v>33.180702103656515</v>
      </c>
      <c r="D207" s="208">
        <f t="shared" si="3"/>
        <v>263.70750000000004</v>
      </c>
      <c r="E207" s="267">
        <v>35</v>
      </c>
    </row>
    <row r="208" spans="1:5">
      <c r="A208" s="210" t="s">
        <v>392</v>
      </c>
      <c r="B208" s="211">
        <v>300</v>
      </c>
      <c r="C208" s="212">
        <v>39.816842524387816</v>
      </c>
      <c r="D208" s="208">
        <f t="shared" si="3"/>
        <v>301.38</v>
      </c>
      <c r="E208" s="268">
        <v>40</v>
      </c>
    </row>
    <row r="209" spans="1:5">
      <c r="A209" s="207" t="s">
        <v>393</v>
      </c>
      <c r="B209" s="208">
        <v>300</v>
      </c>
      <c r="C209" s="209">
        <v>39.816842524387816</v>
      </c>
      <c r="D209" s="208">
        <f t="shared" si="3"/>
        <v>301.38</v>
      </c>
      <c r="E209" s="267">
        <v>40</v>
      </c>
    </row>
    <row r="210" spans="1:5">
      <c r="A210" s="283" t="s">
        <v>406</v>
      </c>
      <c r="B210" s="280" t="s">
        <v>7</v>
      </c>
      <c r="C210" s="281"/>
      <c r="D210" s="280" t="s">
        <v>7</v>
      </c>
      <c r="E210" s="282"/>
    </row>
    <row r="211" spans="1:5" ht="50.25" customHeight="1">
      <c r="A211" s="261" t="s">
        <v>724</v>
      </c>
      <c r="B211" s="211">
        <v>855</v>
      </c>
      <c r="C211" s="212">
        <v>113.47800119450527</v>
      </c>
      <c r="D211" s="211">
        <v>855</v>
      </c>
      <c r="E211" s="268">
        <v>115</v>
      </c>
    </row>
    <row r="212" spans="1:5" ht="52.5" customHeight="1">
      <c r="A212" s="207" t="s">
        <v>725</v>
      </c>
      <c r="B212" s="208">
        <v>1140</v>
      </c>
      <c r="C212" s="209">
        <v>151.3040015926737</v>
      </c>
      <c r="D212" s="208">
        <v>1140</v>
      </c>
      <c r="E212" s="267">
        <v>155</v>
      </c>
    </row>
    <row r="213" spans="1:5" ht="30" customHeight="1">
      <c r="A213" s="210" t="s">
        <v>726</v>
      </c>
      <c r="B213" s="211">
        <v>1100</v>
      </c>
      <c r="C213" s="212">
        <v>145.99508925608865</v>
      </c>
      <c r="D213" s="211">
        <v>1100</v>
      </c>
      <c r="E213" s="268">
        <v>150</v>
      </c>
    </row>
    <row r="214" spans="1:5" ht="50.25" customHeight="1">
      <c r="A214" s="207" t="s">
        <v>727</v>
      </c>
      <c r="B214" s="208">
        <v>700</v>
      </c>
      <c r="C214" s="209">
        <v>92.905965890238235</v>
      </c>
      <c r="D214" s="208">
        <v>700</v>
      </c>
      <c r="E214" s="267">
        <v>95</v>
      </c>
    </row>
    <row r="215" spans="1:5" ht="49.5" customHeight="1">
      <c r="A215" s="207" t="s">
        <v>727</v>
      </c>
      <c r="B215" s="208">
        <v>701</v>
      </c>
      <c r="C215" s="209">
        <v>93.905965890238207</v>
      </c>
      <c r="D215" s="208">
        <v>701</v>
      </c>
      <c r="E215" s="267">
        <v>96</v>
      </c>
    </row>
    <row r="216" spans="1:5" ht="39" customHeight="1">
      <c r="A216" s="210" t="s">
        <v>919</v>
      </c>
      <c r="B216" s="211">
        <v>1500</v>
      </c>
      <c r="C216" s="212">
        <v>199.08421262193906</v>
      </c>
      <c r="D216" s="211">
        <v>1500</v>
      </c>
      <c r="E216" s="268">
        <v>200</v>
      </c>
    </row>
    <row r="217" spans="1:5" ht="148.5" customHeight="1">
      <c r="A217" s="284" t="s">
        <v>920</v>
      </c>
      <c r="B217" s="208">
        <v>4520</v>
      </c>
      <c r="C217" s="209">
        <v>599.90709403410972</v>
      </c>
      <c r="D217" s="208">
        <v>4520</v>
      </c>
      <c r="E217" s="267">
        <v>600</v>
      </c>
    </row>
    <row r="218" spans="1:5" ht="25.5" customHeight="1">
      <c r="A218" s="210" t="s">
        <v>921</v>
      </c>
      <c r="B218" s="211">
        <v>350</v>
      </c>
      <c r="C218" s="212">
        <v>46.452982945119118</v>
      </c>
      <c r="D218" s="211">
        <v>350</v>
      </c>
      <c r="E218" s="268">
        <v>50</v>
      </c>
    </row>
    <row r="219" spans="1:5" ht="36.75" customHeight="1">
      <c r="A219" s="207" t="s">
        <v>922</v>
      </c>
      <c r="B219" s="208">
        <v>400</v>
      </c>
      <c r="C219" s="209">
        <v>53.089123365850419</v>
      </c>
      <c r="D219" s="208">
        <v>400</v>
      </c>
      <c r="E219" s="267">
        <v>55</v>
      </c>
    </row>
    <row r="220" spans="1:5">
      <c r="A220" s="285" t="s">
        <v>874</v>
      </c>
      <c r="B220" s="205">
        <v>2022</v>
      </c>
      <c r="C220" s="206" t="s">
        <v>793</v>
      </c>
      <c r="D220" s="205">
        <v>2023</v>
      </c>
      <c r="E220" s="206" t="s">
        <v>792</v>
      </c>
    </row>
    <row r="221" spans="1:5">
      <c r="A221" s="210" t="s">
        <v>403</v>
      </c>
      <c r="B221" s="211">
        <v>250</v>
      </c>
      <c r="C221" s="212">
        <v>33.180702103656515</v>
      </c>
      <c r="D221" s="208">
        <f t="shared" ref="D221:D230" si="4">E221*7.5345</f>
        <v>376.72500000000002</v>
      </c>
      <c r="E221" s="268">
        <v>50</v>
      </c>
    </row>
    <row r="222" spans="1:5">
      <c r="A222" s="207" t="s">
        <v>402</v>
      </c>
      <c r="B222" s="208">
        <v>400</v>
      </c>
      <c r="C222" s="209">
        <v>53.089123365850419</v>
      </c>
      <c r="D222" s="208">
        <f t="shared" si="4"/>
        <v>640.4325</v>
      </c>
      <c r="E222" s="267">
        <v>85</v>
      </c>
    </row>
    <row r="223" spans="1:5" ht="33">
      <c r="A223" s="210" t="s">
        <v>790</v>
      </c>
      <c r="B223" s="211">
        <v>1630</v>
      </c>
      <c r="C223" s="212">
        <v>216.33817771584046</v>
      </c>
      <c r="D223" s="208">
        <f t="shared" si="4"/>
        <v>1657.5900000000001</v>
      </c>
      <c r="E223" s="268">
        <v>220</v>
      </c>
    </row>
    <row r="224" spans="1:5">
      <c r="A224" s="207" t="s">
        <v>394</v>
      </c>
      <c r="B224" s="208">
        <v>50</v>
      </c>
      <c r="C224" s="209">
        <v>6.6361404207313024</v>
      </c>
      <c r="D224" s="208">
        <f t="shared" si="4"/>
        <v>75.344999999999999</v>
      </c>
      <c r="E224" s="267">
        <v>10</v>
      </c>
    </row>
    <row r="225" spans="1:5" ht="49.5">
      <c r="A225" s="286" t="s">
        <v>875</v>
      </c>
      <c r="B225" s="208"/>
      <c r="C225" s="209"/>
      <c r="D225" s="208"/>
      <c r="E225" s="267"/>
    </row>
    <row r="226" spans="1:5">
      <c r="A226" s="207" t="s">
        <v>777</v>
      </c>
      <c r="B226" s="208">
        <v>1450</v>
      </c>
      <c r="C226" s="209">
        <v>192.44807220120776</v>
      </c>
      <c r="D226" s="208">
        <f t="shared" si="4"/>
        <v>1506.9</v>
      </c>
      <c r="E226" s="267">
        <v>200</v>
      </c>
    </row>
    <row r="227" spans="1:5">
      <c r="A227" s="207" t="s">
        <v>778</v>
      </c>
      <c r="B227" s="208">
        <v>1940</v>
      </c>
      <c r="C227" s="209">
        <v>257.48224832437455</v>
      </c>
      <c r="D227" s="208">
        <f t="shared" si="4"/>
        <v>1958.97</v>
      </c>
      <c r="E227" s="267">
        <v>260</v>
      </c>
    </row>
    <row r="228" spans="1:5">
      <c r="A228" s="207" t="s">
        <v>779</v>
      </c>
      <c r="B228" s="208">
        <v>2350</v>
      </c>
      <c r="C228" s="209">
        <v>311.89859977437123</v>
      </c>
      <c r="D228" s="208">
        <f t="shared" si="4"/>
        <v>2350.7640000000001</v>
      </c>
      <c r="E228" s="267">
        <v>312</v>
      </c>
    </row>
    <row r="229" spans="1:5">
      <c r="A229" s="210" t="s">
        <v>780</v>
      </c>
      <c r="B229" s="211">
        <v>3185</v>
      </c>
      <c r="C229" s="212">
        <v>422.72214480058398</v>
      </c>
      <c r="D229" s="208">
        <f t="shared" si="4"/>
        <v>3202.1625000000004</v>
      </c>
      <c r="E229" s="268">
        <v>425</v>
      </c>
    </row>
    <row r="230" spans="1:5">
      <c r="A230" s="286" t="s">
        <v>876</v>
      </c>
      <c r="B230" s="287">
        <v>3000</v>
      </c>
      <c r="C230" s="288">
        <v>398.16842524387812</v>
      </c>
      <c r="D230" s="208">
        <f t="shared" si="4"/>
        <v>3616.5600000000004</v>
      </c>
      <c r="E230" s="268">
        <v>480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22"/>
  <sheetViews>
    <sheetView topLeftCell="A87" workbookViewId="0">
      <selection activeCell="B1" sqref="B1:G122"/>
    </sheetView>
  </sheetViews>
  <sheetFormatPr defaultRowHeight="12.75"/>
  <cols>
    <col min="2" max="2" width="22.28515625" customWidth="1"/>
    <col min="3" max="3" width="11.140625" customWidth="1"/>
    <col min="4" max="4" width="15.7109375" style="40" customWidth="1"/>
    <col min="5" max="5" width="11.85546875" style="145" bestFit="1" customWidth="1"/>
    <col min="6" max="6" width="9.28515625" style="8" bestFit="1" customWidth="1"/>
    <col min="7" max="7" width="9.85546875" customWidth="1"/>
  </cols>
  <sheetData>
    <row r="1" spans="2:7">
      <c r="B1" s="150" t="s">
        <v>849</v>
      </c>
    </row>
    <row r="2" spans="2:7" ht="25.5">
      <c r="B2" s="147" t="s">
        <v>696</v>
      </c>
      <c r="C2" s="148">
        <v>2022</v>
      </c>
      <c r="D2" s="147" t="s">
        <v>793</v>
      </c>
      <c r="E2" s="148">
        <v>2023</v>
      </c>
      <c r="F2" s="149" t="s">
        <v>792</v>
      </c>
      <c r="G2" s="364" t="s">
        <v>966</v>
      </c>
    </row>
    <row r="3" spans="2:7" ht="12.75" customHeight="1">
      <c r="B3" s="383" t="s">
        <v>584</v>
      </c>
      <c r="C3" s="384"/>
      <c r="D3" s="132"/>
      <c r="E3" s="146"/>
      <c r="F3" s="140"/>
      <c r="G3" s="365"/>
    </row>
    <row r="4" spans="2:7">
      <c r="B4" s="133" t="s">
        <v>585</v>
      </c>
      <c r="C4" s="134" t="s">
        <v>795</v>
      </c>
      <c r="D4" s="135" t="s">
        <v>794</v>
      </c>
      <c r="E4" s="146">
        <f>F4*7.5345</f>
        <v>22.6035</v>
      </c>
      <c r="F4" s="142">
        <v>3</v>
      </c>
      <c r="G4" s="366">
        <v>2.4500000000000002</v>
      </c>
    </row>
    <row r="5" spans="2:7">
      <c r="B5" s="133" t="s">
        <v>586</v>
      </c>
      <c r="C5" s="134" t="s">
        <v>795</v>
      </c>
      <c r="D5" s="135" t="s">
        <v>794</v>
      </c>
      <c r="E5" s="146">
        <f t="shared" ref="E5:E68" si="0">F5*7.5345</f>
        <v>22.6035</v>
      </c>
      <c r="F5" s="142">
        <v>3</v>
      </c>
      <c r="G5" s="366">
        <v>2.4500000000000002</v>
      </c>
    </row>
    <row r="6" spans="2:7">
      <c r="B6" s="133" t="s">
        <v>587</v>
      </c>
      <c r="C6" s="134" t="s">
        <v>797</v>
      </c>
      <c r="D6" s="135" t="s">
        <v>796</v>
      </c>
      <c r="E6" s="146">
        <f t="shared" si="0"/>
        <v>15.069000000000001</v>
      </c>
      <c r="F6" s="142">
        <v>2</v>
      </c>
      <c r="G6" s="366">
        <v>0.56999999999999995</v>
      </c>
    </row>
    <row r="7" spans="2:7">
      <c r="B7" s="133" t="s">
        <v>588</v>
      </c>
      <c r="C7" s="134" t="s">
        <v>797</v>
      </c>
      <c r="D7" s="135" t="s">
        <v>796</v>
      </c>
      <c r="E7" s="146">
        <f t="shared" si="0"/>
        <v>15.069000000000001</v>
      </c>
      <c r="F7" s="142">
        <v>2</v>
      </c>
      <c r="G7" s="366">
        <v>0.13</v>
      </c>
    </row>
    <row r="8" spans="2:7">
      <c r="B8" s="133" t="s">
        <v>589</v>
      </c>
      <c r="C8" s="134" t="s">
        <v>797</v>
      </c>
      <c r="D8" s="135" t="s">
        <v>796</v>
      </c>
      <c r="E8" s="146">
        <f t="shared" si="0"/>
        <v>15.069000000000001</v>
      </c>
      <c r="F8" s="142">
        <v>2</v>
      </c>
      <c r="G8" s="368">
        <v>0.56999999999999995</v>
      </c>
    </row>
    <row r="9" spans="2:7" ht="12.75" customHeight="1">
      <c r="B9" s="381" t="s">
        <v>590</v>
      </c>
      <c r="C9" s="382"/>
      <c r="D9" s="132"/>
      <c r="E9" s="146">
        <f t="shared" si="0"/>
        <v>0</v>
      </c>
      <c r="F9" s="142"/>
      <c r="G9" s="368"/>
    </row>
    <row r="10" spans="2:7">
      <c r="B10" s="133" t="s">
        <v>591</v>
      </c>
      <c r="C10" s="134" t="s">
        <v>795</v>
      </c>
      <c r="D10" s="135" t="s">
        <v>794</v>
      </c>
      <c r="E10" s="146">
        <f t="shared" si="0"/>
        <v>22.6035</v>
      </c>
      <c r="F10" s="142">
        <v>3</v>
      </c>
      <c r="G10" s="368">
        <v>1.8</v>
      </c>
    </row>
    <row r="11" spans="2:7">
      <c r="B11" s="133" t="s">
        <v>592</v>
      </c>
      <c r="C11" s="134" t="s">
        <v>799</v>
      </c>
      <c r="D11" s="135" t="s">
        <v>798</v>
      </c>
      <c r="E11" s="146">
        <f t="shared" si="0"/>
        <v>52.741500000000002</v>
      </c>
      <c r="F11" s="142">
        <v>7</v>
      </c>
      <c r="G11" s="368">
        <v>5.39</v>
      </c>
    </row>
    <row r="12" spans="2:7">
      <c r="B12" s="133" t="s">
        <v>593</v>
      </c>
      <c r="C12" s="134" t="s">
        <v>801</v>
      </c>
      <c r="D12" s="135" t="s">
        <v>800</v>
      </c>
      <c r="E12" s="146">
        <f t="shared" si="0"/>
        <v>113.01750000000001</v>
      </c>
      <c r="F12" s="142">
        <v>15</v>
      </c>
      <c r="G12" s="368">
        <v>6.78</v>
      </c>
    </row>
    <row r="13" spans="2:7">
      <c r="B13" s="133" t="s">
        <v>594</v>
      </c>
      <c r="C13" s="134" t="s">
        <v>799</v>
      </c>
      <c r="D13" s="135" t="s">
        <v>798</v>
      </c>
      <c r="E13" s="146">
        <f t="shared" si="0"/>
        <v>52.741500000000002</v>
      </c>
      <c r="F13" s="142">
        <v>7</v>
      </c>
      <c r="G13" s="368">
        <v>2.61</v>
      </c>
    </row>
    <row r="14" spans="2:7">
      <c r="B14" s="133" t="s">
        <v>595</v>
      </c>
      <c r="C14" s="134" t="s">
        <v>803</v>
      </c>
      <c r="D14" s="135" t="s">
        <v>802</v>
      </c>
      <c r="E14" s="146">
        <f t="shared" si="0"/>
        <v>60.276000000000003</v>
      </c>
      <c r="F14" s="142">
        <v>8</v>
      </c>
      <c r="G14" s="368">
        <v>4.17</v>
      </c>
    </row>
    <row r="15" spans="2:7">
      <c r="B15" s="133" t="s">
        <v>596</v>
      </c>
      <c r="C15" s="134" t="s">
        <v>799</v>
      </c>
      <c r="D15" s="135" t="s">
        <v>798</v>
      </c>
      <c r="E15" s="146">
        <f t="shared" si="0"/>
        <v>52.741500000000002</v>
      </c>
      <c r="F15" s="142">
        <v>7</v>
      </c>
      <c r="G15" s="368">
        <v>3.84</v>
      </c>
    </row>
    <row r="16" spans="2:7">
      <c r="B16" s="133" t="s">
        <v>597</v>
      </c>
      <c r="C16" s="134" t="s">
        <v>805</v>
      </c>
      <c r="D16" s="135" t="s">
        <v>804</v>
      </c>
      <c r="E16" s="146">
        <f t="shared" si="0"/>
        <v>45.207000000000001</v>
      </c>
      <c r="F16" s="142">
        <v>6</v>
      </c>
      <c r="G16" s="368">
        <v>3.84</v>
      </c>
    </row>
    <row r="17" spans="2:7">
      <c r="B17" s="133" t="s">
        <v>598</v>
      </c>
      <c r="C17" s="134" t="s">
        <v>799</v>
      </c>
      <c r="D17" s="135" t="s">
        <v>798</v>
      </c>
      <c r="E17" s="146">
        <f t="shared" si="0"/>
        <v>52.741500000000002</v>
      </c>
      <c r="F17" s="142">
        <v>7</v>
      </c>
      <c r="G17" s="368">
        <v>3.84</v>
      </c>
    </row>
    <row r="18" spans="2:7">
      <c r="B18" s="133" t="s">
        <v>697</v>
      </c>
      <c r="C18" s="134" t="s">
        <v>807</v>
      </c>
      <c r="D18" s="135" t="s">
        <v>806</v>
      </c>
      <c r="E18" s="146">
        <f t="shared" si="0"/>
        <v>188.36250000000001</v>
      </c>
      <c r="F18" s="142">
        <v>25</v>
      </c>
      <c r="G18" s="368">
        <v>14.38</v>
      </c>
    </row>
    <row r="19" spans="2:7" ht="12.75" customHeight="1">
      <c r="B19" s="383" t="s">
        <v>611</v>
      </c>
      <c r="C19" s="384"/>
      <c r="D19" s="132"/>
      <c r="E19" s="146">
        <f t="shared" si="0"/>
        <v>0</v>
      </c>
      <c r="F19" s="142"/>
      <c r="G19" s="368"/>
    </row>
    <row r="20" spans="2:7">
      <c r="B20" s="133" t="s">
        <v>612</v>
      </c>
      <c r="C20" s="134" t="s">
        <v>795</v>
      </c>
      <c r="D20" s="135" t="s">
        <v>794</v>
      </c>
      <c r="E20" s="146">
        <f t="shared" si="0"/>
        <v>22.6035</v>
      </c>
      <c r="F20" s="142">
        <v>3</v>
      </c>
      <c r="G20" s="368">
        <v>7.43</v>
      </c>
    </row>
    <row r="21" spans="2:7">
      <c r="B21" s="133" t="s">
        <v>613</v>
      </c>
      <c r="C21" s="134" t="s">
        <v>795</v>
      </c>
      <c r="D21" s="135" t="s">
        <v>794</v>
      </c>
      <c r="E21" s="146">
        <f t="shared" si="0"/>
        <v>22.6035</v>
      </c>
      <c r="F21" s="142">
        <v>3</v>
      </c>
      <c r="G21" s="368">
        <v>1.8</v>
      </c>
    </row>
    <row r="22" spans="2:7">
      <c r="B22" s="133" t="s">
        <v>614</v>
      </c>
      <c r="C22" s="134" t="s">
        <v>795</v>
      </c>
      <c r="D22" s="135" t="s">
        <v>794</v>
      </c>
      <c r="E22" s="146">
        <f t="shared" si="0"/>
        <v>22.6035</v>
      </c>
      <c r="F22" s="142">
        <v>3</v>
      </c>
      <c r="G22" s="368">
        <v>1.8</v>
      </c>
    </row>
    <row r="23" spans="2:7">
      <c r="B23" s="133" t="s">
        <v>615</v>
      </c>
      <c r="C23" s="134" t="s">
        <v>809</v>
      </c>
      <c r="D23" s="135" t="s">
        <v>808</v>
      </c>
      <c r="E23" s="146">
        <f t="shared" si="0"/>
        <v>30.138000000000002</v>
      </c>
      <c r="F23" s="142">
        <v>4</v>
      </c>
      <c r="G23" s="368">
        <v>2.04</v>
      </c>
    </row>
    <row r="24" spans="2:7">
      <c r="B24" s="133" t="s">
        <v>616</v>
      </c>
      <c r="C24" s="134" t="s">
        <v>809</v>
      </c>
      <c r="D24" s="135" t="s">
        <v>808</v>
      </c>
      <c r="E24" s="146">
        <f t="shared" si="0"/>
        <v>30.138000000000002</v>
      </c>
      <c r="F24" s="142">
        <v>4</v>
      </c>
      <c r="G24" s="369">
        <v>1.72</v>
      </c>
    </row>
    <row r="25" spans="2:7">
      <c r="B25" s="133" t="s">
        <v>617</v>
      </c>
      <c r="C25" s="134" t="s">
        <v>795</v>
      </c>
      <c r="D25" s="135" t="s">
        <v>794</v>
      </c>
      <c r="E25" s="146">
        <f t="shared" si="0"/>
        <v>22.6035</v>
      </c>
      <c r="F25" s="142">
        <v>3</v>
      </c>
      <c r="G25" s="367" t="s">
        <v>978</v>
      </c>
    </row>
    <row r="26" spans="2:7">
      <c r="B26" s="133" t="s">
        <v>618</v>
      </c>
      <c r="C26" s="134" t="s">
        <v>795</v>
      </c>
      <c r="D26" s="135" t="s">
        <v>794</v>
      </c>
      <c r="E26" s="146">
        <f t="shared" si="0"/>
        <v>22.6035</v>
      </c>
      <c r="F26" s="142">
        <v>3</v>
      </c>
      <c r="G26" s="369">
        <v>1.96</v>
      </c>
    </row>
    <row r="27" spans="2:7" ht="12.75" customHeight="1">
      <c r="B27" s="381" t="s">
        <v>619</v>
      </c>
      <c r="C27" s="382"/>
      <c r="D27" s="132"/>
      <c r="E27" s="146">
        <f t="shared" si="0"/>
        <v>0</v>
      </c>
      <c r="F27" s="142"/>
      <c r="G27" s="370"/>
    </row>
    <row r="28" spans="2:7">
      <c r="B28" s="133" t="s">
        <v>620</v>
      </c>
      <c r="C28" s="134" t="s">
        <v>795</v>
      </c>
      <c r="D28" s="135" t="s">
        <v>794</v>
      </c>
      <c r="E28" s="146">
        <f t="shared" si="0"/>
        <v>22.6035</v>
      </c>
      <c r="F28" s="142">
        <v>3</v>
      </c>
      <c r="G28" s="369">
        <v>1.8</v>
      </c>
    </row>
    <row r="29" spans="2:7">
      <c r="B29" s="133" t="s">
        <v>621</v>
      </c>
      <c r="C29" s="134" t="s">
        <v>795</v>
      </c>
      <c r="D29" s="135" t="s">
        <v>794</v>
      </c>
      <c r="E29" s="146">
        <f t="shared" si="0"/>
        <v>22.6035</v>
      </c>
      <c r="F29" s="142">
        <v>3</v>
      </c>
      <c r="G29" s="369">
        <v>4.01</v>
      </c>
    </row>
    <row r="30" spans="2:7">
      <c r="B30" s="133" t="s">
        <v>622</v>
      </c>
      <c r="C30" s="134" t="s">
        <v>795</v>
      </c>
      <c r="D30" s="135" t="s">
        <v>794</v>
      </c>
      <c r="E30" s="146">
        <f t="shared" si="0"/>
        <v>22.6035</v>
      </c>
      <c r="F30" s="142">
        <v>3</v>
      </c>
      <c r="G30" s="369">
        <v>1.8</v>
      </c>
    </row>
    <row r="31" spans="2:7">
      <c r="B31" s="133" t="s">
        <v>623</v>
      </c>
      <c r="C31" s="134" t="s">
        <v>795</v>
      </c>
      <c r="D31" s="135" t="s">
        <v>794</v>
      </c>
      <c r="E31" s="146">
        <f t="shared" si="0"/>
        <v>22.6035</v>
      </c>
      <c r="F31" s="142">
        <v>3</v>
      </c>
      <c r="G31" s="369">
        <v>1.96</v>
      </c>
    </row>
    <row r="32" spans="2:7">
      <c r="B32" s="133" t="s">
        <v>624</v>
      </c>
      <c r="C32" s="134" t="s">
        <v>795</v>
      </c>
      <c r="D32" s="135" t="s">
        <v>794</v>
      </c>
      <c r="E32" s="146">
        <f t="shared" si="0"/>
        <v>22.6035</v>
      </c>
      <c r="F32" s="142">
        <v>3</v>
      </c>
      <c r="G32" s="369">
        <v>1.88</v>
      </c>
    </row>
    <row r="33" spans="2:7">
      <c r="B33" s="133" t="s">
        <v>625</v>
      </c>
      <c r="C33" s="134" t="s">
        <v>809</v>
      </c>
      <c r="D33" s="135" t="s">
        <v>808</v>
      </c>
      <c r="E33" s="146">
        <f t="shared" si="0"/>
        <v>30.138000000000002</v>
      </c>
      <c r="F33" s="142">
        <v>4</v>
      </c>
      <c r="G33" s="369">
        <v>1.8</v>
      </c>
    </row>
    <row r="34" spans="2:7">
      <c r="B34" s="133" t="s">
        <v>626</v>
      </c>
      <c r="C34" s="134" t="s">
        <v>807</v>
      </c>
      <c r="D34" s="135" t="s">
        <v>806</v>
      </c>
      <c r="E34" s="146">
        <f t="shared" si="0"/>
        <v>150.69</v>
      </c>
      <c r="F34" s="142">
        <v>20</v>
      </c>
      <c r="G34" s="369">
        <v>5.72</v>
      </c>
    </row>
    <row r="35" spans="2:7">
      <c r="B35" s="133" t="s">
        <v>627</v>
      </c>
      <c r="C35" s="134" t="s">
        <v>811</v>
      </c>
      <c r="D35" s="135" t="s">
        <v>810</v>
      </c>
      <c r="E35" s="146">
        <f t="shared" si="0"/>
        <v>105.483</v>
      </c>
      <c r="F35" s="142">
        <v>14</v>
      </c>
      <c r="G35" s="369">
        <v>8.25</v>
      </c>
    </row>
    <row r="36" spans="2:7">
      <c r="B36" s="133" t="s">
        <v>628</v>
      </c>
      <c r="C36" s="134" t="s">
        <v>795</v>
      </c>
      <c r="D36" s="135" t="s">
        <v>794</v>
      </c>
      <c r="E36" s="146">
        <f t="shared" si="0"/>
        <v>22.6035</v>
      </c>
      <c r="F36" s="142">
        <v>3</v>
      </c>
      <c r="G36" s="369">
        <v>2.04</v>
      </c>
    </row>
    <row r="37" spans="2:7">
      <c r="B37" s="133" t="s">
        <v>629</v>
      </c>
      <c r="C37" s="134" t="s">
        <v>795</v>
      </c>
      <c r="D37" s="135" t="s">
        <v>794</v>
      </c>
      <c r="E37" s="146">
        <f t="shared" si="0"/>
        <v>22.6035</v>
      </c>
      <c r="F37" s="142">
        <v>3</v>
      </c>
      <c r="G37" s="369">
        <v>2.04</v>
      </c>
    </row>
    <row r="38" spans="2:7">
      <c r="B38" s="133" t="s">
        <v>630</v>
      </c>
      <c r="C38" s="134" t="s">
        <v>813</v>
      </c>
      <c r="D38" s="135" t="s">
        <v>812</v>
      </c>
      <c r="E38" s="146">
        <f t="shared" si="0"/>
        <v>30.138000000000002</v>
      </c>
      <c r="F38" s="142">
        <v>4</v>
      </c>
      <c r="G38" s="369">
        <v>2.04</v>
      </c>
    </row>
    <row r="39" spans="2:7">
      <c r="B39" s="133" t="s">
        <v>631</v>
      </c>
      <c r="C39" s="134" t="s">
        <v>805</v>
      </c>
      <c r="D39" s="135" t="s">
        <v>804</v>
      </c>
      <c r="E39" s="146">
        <f t="shared" si="0"/>
        <v>45.207000000000001</v>
      </c>
      <c r="F39" s="142">
        <v>6</v>
      </c>
      <c r="G39" s="369">
        <v>2.04</v>
      </c>
    </row>
    <row r="40" spans="2:7" ht="12.75" customHeight="1">
      <c r="B40" s="381" t="s">
        <v>632</v>
      </c>
      <c r="C40" s="382"/>
      <c r="D40" s="132"/>
      <c r="E40" s="146">
        <f t="shared" si="0"/>
        <v>0</v>
      </c>
      <c r="F40" s="142"/>
      <c r="G40" s="370"/>
    </row>
    <row r="41" spans="2:7">
      <c r="B41" s="133" t="s">
        <v>633</v>
      </c>
      <c r="C41" s="134" t="s">
        <v>795</v>
      </c>
      <c r="D41" s="135" t="s">
        <v>794</v>
      </c>
      <c r="E41" s="146">
        <f t="shared" si="0"/>
        <v>22.6035</v>
      </c>
      <c r="F41" s="142">
        <v>3</v>
      </c>
      <c r="G41" s="369">
        <v>1.96</v>
      </c>
    </row>
    <row r="42" spans="2:7">
      <c r="B42" s="133" t="s">
        <v>634</v>
      </c>
      <c r="C42" s="134" t="s">
        <v>795</v>
      </c>
      <c r="D42" s="135" t="s">
        <v>794</v>
      </c>
      <c r="E42" s="146">
        <f t="shared" si="0"/>
        <v>22.6035</v>
      </c>
      <c r="F42" s="142">
        <v>3</v>
      </c>
      <c r="G42" s="369">
        <v>1.96</v>
      </c>
    </row>
    <row r="43" spans="2:7">
      <c r="B43" s="133" t="s">
        <v>635</v>
      </c>
      <c r="C43" s="134" t="s">
        <v>795</v>
      </c>
      <c r="D43" s="135" t="s">
        <v>794</v>
      </c>
      <c r="E43" s="146">
        <f t="shared" si="0"/>
        <v>22.6035</v>
      </c>
      <c r="F43" s="142">
        <v>3</v>
      </c>
      <c r="G43" s="369">
        <v>1.96</v>
      </c>
    </row>
    <row r="44" spans="2:7">
      <c r="B44" s="133" t="s">
        <v>636</v>
      </c>
      <c r="C44" s="134" t="s">
        <v>809</v>
      </c>
      <c r="D44" s="135" t="s">
        <v>808</v>
      </c>
      <c r="E44" s="146">
        <f t="shared" si="0"/>
        <v>30.138000000000002</v>
      </c>
      <c r="F44" s="142">
        <v>4</v>
      </c>
      <c r="G44" s="369">
        <v>2.04</v>
      </c>
    </row>
    <row r="45" spans="2:7">
      <c r="B45" s="133" t="s">
        <v>637</v>
      </c>
      <c r="C45" s="134" t="s">
        <v>809</v>
      </c>
      <c r="D45" s="135" t="s">
        <v>808</v>
      </c>
      <c r="E45" s="146">
        <f t="shared" si="0"/>
        <v>30.138000000000002</v>
      </c>
      <c r="F45" s="142">
        <v>4</v>
      </c>
      <c r="G45" s="369">
        <v>1.8</v>
      </c>
    </row>
    <row r="46" spans="2:7">
      <c r="B46" s="133" t="s">
        <v>638</v>
      </c>
      <c r="C46" s="134" t="s">
        <v>795</v>
      </c>
      <c r="D46" s="135" t="s">
        <v>794</v>
      </c>
      <c r="E46" s="146">
        <f t="shared" si="0"/>
        <v>22.6035</v>
      </c>
      <c r="F46" s="142">
        <v>3</v>
      </c>
      <c r="G46" s="369">
        <v>2.37</v>
      </c>
    </row>
    <row r="47" spans="2:7">
      <c r="B47" s="133" t="s">
        <v>814</v>
      </c>
      <c r="C47" s="134" t="s">
        <v>795</v>
      </c>
      <c r="D47" s="135" t="s">
        <v>794</v>
      </c>
      <c r="E47" s="146">
        <f t="shared" si="0"/>
        <v>22.6035</v>
      </c>
      <c r="F47" s="142">
        <v>3</v>
      </c>
      <c r="G47" s="369">
        <v>2.04</v>
      </c>
    </row>
    <row r="48" spans="2:7">
      <c r="B48" s="133" t="s">
        <v>639</v>
      </c>
      <c r="C48" s="134" t="s">
        <v>816</v>
      </c>
      <c r="D48" s="135" t="s">
        <v>815</v>
      </c>
      <c r="E48" s="146">
        <f t="shared" si="0"/>
        <v>37.672499999999999</v>
      </c>
      <c r="F48" s="142">
        <v>5</v>
      </c>
      <c r="G48" s="369">
        <v>2.21</v>
      </c>
    </row>
    <row r="49" spans="2:7" ht="12.75" customHeight="1">
      <c r="B49" s="381" t="s">
        <v>640</v>
      </c>
      <c r="C49" s="382"/>
      <c r="D49" s="132"/>
      <c r="E49" s="146">
        <f t="shared" si="0"/>
        <v>0</v>
      </c>
      <c r="F49" s="142"/>
      <c r="G49" s="370"/>
    </row>
    <row r="50" spans="2:7">
      <c r="B50" s="133" t="s">
        <v>641</v>
      </c>
      <c r="C50" s="134" t="s">
        <v>795</v>
      </c>
      <c r="D50" s="135" t="s">
        <v>794</v>
      </c>
      <c r="E50" s="146">
        <f t="shared" si="0"/>
        <v>22.6035</v>
      </c>
      <c r="F50" s="142">
        <v>3</v>
      </c>
      <c r="G50" s="369">
        <v>1.8</v>
      </c>
    </row>
    <row r="51" spans="2:7">
      <c r="B51" s="133" t="s">
        <v>642</v>
      </c>
      <c r="C51" s="134" t="s">
        <v>813</v>
      </c>
      <c r="D51" s="135" t="s">
        <v>812</v>
      </c>
      <c r="E51" s="146">
        <f t="shared" si="0"/>
        <v>30.138000000000002</v>
      </c>
      <c r="F51" s="142">
        <v>4</v>
      </c>
      <c r="G51" s="369">
        <v>2.37</v>
      </c>
    </row>
    <row r="52" spans="2:7">
      <c r="B52" s="133" t="s">
        <v>643</v>
      </c>
      <c r="C52" s="134" t="s">
        <v>818</v>
      </c>
      <c r="D52" s="135" t="s">
        <v>817</v>
      </c>
      <c r="E52" s="146">
        <f t="shared" si="0"/>
        <v>82.879500000000007</v>
      </c>
      <c r="F52" s="142">
        <v>11</v>
      </c>
      <c r="G52" s="369">
        <v>9.07</v>
      </c>
    </row>
    <row r="53" spans="2:7">
      <c r="B53" s="133" t="s">
        <v>644</v>
      </c>
      <c r="C53" s="134" t="s">
        <v>818</v>
      </c>
      <c r="D53" s="135" t="s">
        <v>817</v>
      </c>
      <c r="E53" s="146">
        <f t="shared" si="0"/>
        <v>82.879500000000007</v>
      </c>
      <c r="F53" s="142">
        <v>11</v>
      </c>
      <c r="G53" s="369">
        <v>8.66</v>
      </c>
    </row>
    <row r="54" spans="2:7">
      <c r="B54" s="133" t="s">
        <v>645</v>
      </c>
      <c r="C54" s="134" t="s">
        <v>818</v>
      </c>
      <c r="D54" s="135" t="s">
        <v>817</v>
      </c>
      <c r="E54" s="146">
        <f t="shared" si="0"/>
        <v>82.879500000000007</v>
      </c>
      <c r="F54" s="142">
        <v>11</v>
      </c>
      <c r="G54" s="369">
        <v>8.66</v>
      </c>
    </row>
    <row r="55" spans="2:7" ht="25.5">
      <c r="B55" s="133" t="s">
        <v>664</v>
      </c>
      <c r="C55" s="134" t="s">
        <v>807</v>
      </c>
      <c r="D55" s="135" t="s">
        <v>806</v>
      </c>
      <c r="E55" s="146">
        <f t="shared" si="0"/>
        <v>113.01750000000001</v>
      </c>
      <c r="F55" s="142">
        <v>15</v>
      </c>
      <c r="G55" s="369">
        <v>6.13</v>
      </c>
    </row>
    <row r="56" spans="2:7" ht="25.5">
      <c r="B56" s="133" t="s">
        <v>665</v>
      </c>
      <c r="C56" s="134" t="s">
        <v>807</v>
      </c>
      <c r="D56" s="135" t="s">
        <v>806</v>
      </c>
      <c r="E56" s="146">
        <f t="shared" si="0"/>
        <v>113.01750000000001</v>
      </c>
      <c r="F56" s="142">
        <v>15</v>
      </c>
      <c r="G56" s="369">
        <v>6.13</v>
      </c>
    </row>
    <row r="57" spans="2:7">
      <c r="B57" s="133" t="s">
        <v>666</v>
      </c>
      <c r="C57" s="134" t="s">
        <v>799</v>
      </c>
      <c r="D57" s="135" t="s">
        <v>798</v>
      </c>
      <c r="E57" s="146">
        <f t="shared" si="0"/>
        <v>52.741500000000002</v>
      </c>
      <c r="F57" s="142">
        <v>7</v>
      </c>
      <c r="G57" s="369">
        <v>4.09</v>
      </c>
    </row>
    <row r="58" spans="2:7">
      <c r="B58" s="133" t="s">
        <v>646</v>
      </c>
      <c r="C58" s="134" t="s">
        <v>811</v>
      </c>
      <c r="D58" s="135" t="s">
        <v>810</v>
      </c>
      <c r="E58" s="146">
        <f t="shared" si="0"/>
        <v>105.483</v>
      </c>
      <c r="F58" s="142">
        <v>14</v>
      </c>
      <c r="G58" s="369">
        <v>4.9000000000000004</v>
      </c>
    </row>
    <row r="59" spans="2:7">
      <c r="B59" s="133" t="s">
        <v>819</v>
      </c>
      <c r="C59" s="134" t="s">
        <v>811</v>
      </c>
      <c r="D59" s="135" t="s">
        <v>810</v>
      </c>
      <c r="E59" s="146">
        <f t="shared" si="0"/>
        <v>105.483</v>
      </c>
      <c r="F59" s="142">
        <v>14</v>
      </c>
      <c r="G59" s="369">
        <v>4.49</v>
      </c>
    </row>
    <row r="60" spans="2:7">
      <c r="B60" s="133" t="s">
        <v>647</v>
      </c>
      <c r="C60" s="134" t="s">
        <v>821</v>
      </c>
      <c r="D60" s="135" t="s">
        <v>820</v>
      </c>
      <c r="E60" s="146">
        <f t="shared" si="0"/>
        <v>210.96600000000001</v>
      </c>
      <c r="F60" s="142">
        <v>28</v>
      </c>
      <c r="G60" s="369">
        <v>20.75</v>
      </c>
    </row>
    <row r="61" spans="2:7">
      <c r="B61" s="133" t="s">
        <v>648</v>
      </c>
      <c r="C61" s="134" t="s">
        <v>823</v>
      </c>
      <c r="D61" s="135" t="s">
        <v>822</v>
      </c>
      <c r="E61" s="146">
        <f t="shared" si="0"/>
        <v>203.4315</v>
      </c>
      <c r="F61" s="142">
        <v>27</v>
      </c>
      <c r="G61" s="369">
        <v>22.79</v>
      </c>
    </row>
    <row r="62" spans="2:7">
      <c r="B62" s="133" t="s">
        <v>649</v>
      </c>
      <c r="C62" s="134" t="s">
        <v>807</v>
      </c>
      <c r="D62" s="135" t="s">
        <v>806</v>
      </c>
      <c r="E62" s="146">
        <f t="shared" si="0"/>
        <v>150.69</v>
      </c>
      <c r="F62" s="142">
        <v>20</v>
      </c>
      <c r="G62" s="369">
        <v>11.6</v>
      </c>
    </row>
    <row r="63" spans="2:7">
      <c r="B63" s="133" t="s">
        <v>698</v>
      </c>
      <c r="C63" s="134" t="s">
        <v>825</v>
      </c>
      <c r="D63" s="135" t="s">
        <v>824</v>
      </c>
      <c r="E63" s="146">
        <f t="shared" si="0"/>
        <v>113.01750000000001</v>
      </c>
      <c r="F63" s="142">
        <v>15</v>
      </c>
      <c r="G63" s="369">
        <v>6.29</v>
      </c>
    </row>
    <row r="64" spans="2:7">
      <c r="B64" s="133" t="s">
        <v>826</v>
      </c>
      <c r="C64" s="134" t="s">
        <v>807</v>
      </c>
      <c r="D64" s="135" t="s">
        <v>806</v>
      </c>
      <c r="E64" s="146">
        <f t="shared" si="0"/>
        <v>188.36250000000001</v>
      </c>
      <c r="F64" s="142">
        <v>25</v>
      </c>
      <c r="G64" s="369">
        <v>13.07</v>
      </c>
    </row>
    <row r="65" spans="2:7">
      <c r="B65" s="133" t="s">
        <v>699</v>
      </c>
      <c r="C65" s="134" t="s">
        <v>807</v>
      </c>
      <c r="D65" s="135" t="s">
        <v>806</v>
      </c>
      <c r="E65" s="146">
        <f t="shared" si="0"/>
        <v>188.36250000000001</v>
      </c>
      <c r="F65" s="142">
        <v>25</v>
      </c>
      <c r="G65" s="369">
        <v>12.01</v>
      </c>
    </row>
    <row r="66" spans="2:7">
      <c r="B66" s="133" t="s">
        <v>700</v>
      </c>
      <c r="C66" s="134" t="s">
        <v>823</v>
      </c>
      <c r="D66" s="135" t="s">
        <v>822</v>
      </c>
      <c r="E66" s="146">
        <f t="shared" si="0"/>
        <v>188.36250000000001</v>
      </c>
      <c r="F66" s="142">
        <v>25</v>
      </c>
      <c r="G66" s="369">
        <v>10.210000000000001</v>
      </c>
    </row>
    <row r="67" spans="2:7">
      <c r="B67" s="136" t="s">
        <v>853</v>
      </c>
      <c r="C67" s="134"/>
      <c r="D67" s="137"/>
      <c r="E67" s="146">
        <f t="shared" si="0"/>
        <v>414.39750000000004</v>
      </c>
      <c r="F67" s="142">
        <v>55</v>
      </c>
      <c r="G67" s="367" t="s">
        <v>978</v>
      </c>
    </row>
    <row r="68" spans="2:7">
      <c r="B68" s="136" t="s">
        <v>854</v>
      </c>
      <c r="C68" s="134"/>
      <c r="D68" s="137"/>
      <c r="E68" s="146">
        <f t="shared" si="0"/>
        <v>105.483</v>
      </c>
      <c r="F68" s="138">
        <v>14</v>
      </c>
      <c r="G68" s="369">
        <v>4.09</v>
      </c>
    </row>
    <row r="69" spans="2:7">
      <c r="B69" s="136" t="s">
        <v>861</v>
      </c>
      <c r="C69" s="134"/>
      <c r="D69" s="137"/>
      <c r="E69" s="146">
        <f t="shared" ref="E69:E122" si="1">F69*7.5345</f>
        <v>165.75900000000001</v>
      </c>
      <c r="F69" s="138">
        <v>22</v>
      </c>
      <c r="G69" s="369">
        <v>7.6</v>
      </c>
    </row>
    <row r="70" spans="2:7" s="8" customFormat="1" ht="12.75" customHeight="1">
      <c r="B70" s="379" t="s">
        <v>850</v>
      </c>
      <c r="C70" s="380"/>
      <c r="D70" s="139"/>
      <c r="E70" s="146">
        <f t="shared" si="1"/>
        <v>0</v>
      </c>
      <c r="F70" s="140"/>
      <c r="G70" s="371"/>
    </row>
    <row r="71" spans="2:7">
      <c r="B71" s="133" t="s">
        <v>650</v>
      </c>
      <c r="C71" s="134" t="s">
        <v>828</v>
      </c>
      <c r="D71" s="135" t="s">
        <v>827</v>
      </c>
      <c r="E71" s="146">
        <f t="shared" si="1"/>
        <v>135.62100000000001</v>
      </c>
      <c r="F71" s="142">
        <v>18</v>
      </c>
      <c r="G71" s="369">
        <v>11.6</v>
      </c>
    </row>
    <row r="72" spans="2:7">
      <c r="B72" s="133" t="s">
        <v>829</v>
      </c>
      <c r="C72" s="134" t="s">
        <v>828</v>
      </c>
      <c r="D72" s="135" t="s">
        <v>827</v>
      </c>
      <c r="E72" s="146">
        <f t="shared" si="1"/>
        <v>135.62100000000001</v>
      </c>
      <c r="F72" s="142">
        <v>18</v>
      </c>
      <c r="G72" s="369">
        <v>11.6</v>
      </c>
    </row>
    <row r="73" spans="2:7">
      <c r="B73" s="133" t="s">
        <v>830</v>
      </c>
      <c r="C73" s="134" t="s">
        <v>828</v>
      </c>
      <c r="D73" s="135" t="s">
        <v>827</v>
      </c>
      <c r="E73" s="146">
        <f t="shared" si="1"/>
        <v>135.62100000000001</v>
      </c>
      <c r="F73" s="142">
        <v>18</v>
      </c>
      <c r="G73" s="369">
        <v>11.6</v>
      </c>
    </row>
    <row r="74" spans="2:7">
      <c r="B74" s="133" t="s">
        <v>831</v>
      </c>
      <c r="C74" s="134" t="s">
        <v>828</v>
      </c>
      <c r="D74" s="135" t="s">
        <v>827</v>
      </c>
      <c r="E74" s="146">
        <f t="shared" si="1"/>
        <v>135.62100000000001</v>
      </c>
      <c r="F74" s="142">
        <v>18</v>
      </c>
      <c r="G74" s="369">
        <v>11.6</v>
      </c>
    </row>
    <row r="75" spans="2:7">
      <c r="B75" s="133" t="s">
        <v>651</v>
      </c>
      <c r="C75" s="134" t="s">
        <v>823</v>
      </c>
      <c r="D75" s="135" t="s">
        <v>822</v>
      </c>
      <c r="E75" s="146">
        <f t="shared" si="1"/>
        <v>203.4315</v>
      </c>
      <c r="F75" s="142">
        <v>27</v>
      </c>
      <c r="G75" s="369">
        <v>14.87</v>
      </c>
    </row>
    <row r="76" spans="2:7">
      <c r="B76" s="133" t="s">
        <v>701</v>
      </c>
      <c r="C76" s="134" t="s">
        <v>811</v>
      </c>
      <c r="D76" s="135" t="s">
        <v>810</v>
      </c>
      <c r="E76" s="146">
        <f t="shared" si="1"/>
        <v>105.483</v>
      </c>
      <c r="F76" s="142">
        <v>14</v>
      </c>
      <c r="G76" s="369">
        <v>10.130000000000001</v>
      </c>
    </row>
    <row r="77" spans="2:7">
      <c r="B77" s="133" t="s">
        <v>702</v>
      </c>
      <c r="C77" s="134" t="s">
        <v>807</v>
      </c>
      <c r="D77" s="135" t="s">
        <v>806</v>
      </c>
      <c r="E77" s="146">
        <f t="shared" si="1"/>
        <v>158.22450000000001</v>
      </c>
      <c r="F77" s="142">
        <v>21</v>
      </c>
      <c r="G77" s="369">
        <v>10.130000000000001</v>
      </c>
    </row>
    <row r="78" spans="2:7">
      <c r="B78" s="133" t="s">
        <v>832</v>
      </c>
      <c r="C78" s="134" t="s">
        <v>834</v>
      </c>
      <c r="D78" s="135" t="s">
        <v>833</v>
      </c>
      <c r="E78" s="146">
        <f t="shared" si="1"/>
        <v>165.75900000000001</v>
      </c>
      <c r="F78" s="142">
        <v>22</v>
      </c>
      <c r="G78" s="369">
        <v>16.59</v>
      </c>
    </row>
    <row r="79" spans="2:7">
      <c r="B79" s="133" t="s">
        <v>652</v>
      </c>
      <c r="C79" s="134" t="s">
        <v>807</v>
      </c>
      <c r="D79" s="135" t="s">
        <v>806</v>
      </c>
      <c r="E79" s="146">
        <f t="shared" si="1"/>
        <v>188.36250000000001</v>
      </c>
      <c r="F79" s="142">
        <v>25</v>
      </c>
      <c r="G79" s="369">
        <v>10.29</v>
      </c>
    </row>
    <row r="80" spans="2:7">
      <c r="B80" s="133" t="s">
        <v>653</v>
      </c>
      <c r="C80" s="134" t="s">
        <v>801</v>
      </c>
      <c r="D80" s="135" t="s">
        <v>800</v>
      </c>
      <c r="E80" s="146">
        <f t="shared" si="1"/>
        <v>113.01750000000001</v>
      </c>
      <c r="F80" s="142">
        <v>15</v>
      </c>
      <c r="G80" s="369">
        <v>8.99</v>
      </c>
    </row>
    <row r="81" spans="2:7">
      <c r="B81" s="133" t="s">
        <v>654</v>
      </c>
      <c r="C81" s="134" t="s">
        <v>828</v>
      </c>
      <c r="D81" s="135" t="s">
        <v>827</v>
      </c>
      <c r="E81" s="146">
        <f t="shared" si="1"/>
        <v>135.62100000000001</v>
      </c>
      <c r="F81" s="142">
        <v>18</v>
      </c>
      <c r="G81" s="369">
        <v>5.15</v>
      </c>
    </row>
    <row r="82" spans="2:7">
      <c r="B82" s="133" t="s">
        <v>655</v>
      </c>
      <c r="C82" s="134" t="s">
        <v>836</v>
      </c>
      <c r="D82" s="135" t="s">
        <v>835</v>
      </c>
      <c r="E82" s="146">
        <f t="shared" si="1"/>
        <v>331.51800000000003</v>
      </c>
      <c r="F82" s="142">
        <v>44</v>
      </c>
      <c r="G82" s="369">
        <v>18.71</v>
      </c>
    </row>
    <row r="83" spans="2:7">
      <c r="B83" s="133" t="s">
        <v>837</v>
      </c>
      <c r="C83" s="134" t="s">
        <v>839</v>
      </c>
      <c r="D83" s="135" t="s">
        <v>838</v>
      </c>
      <c r="E83" s="146">
        <f t="shared" si="1"/>
        <v>120.55200000000001</v>
      </c>
      <c r="F83" s="142">
        <v>16</v>
      </c>
      <c r="G83" s="369">
        <v>12.26</v>
      </c>
    </row>
    <row r="84" spans="2:7">
      <c r="B84" s="133" t="s">
        <v>703</v>
      </c>
      <c r="C84" s="134" t="s">
        <v>807</v>
      </c>
      <c r="D84" s="135" t="s">
        <v>806</v>
      </c>
      <c r="E84" s="146">
        <f t="shared" si="1"/>
        <v>158.22450000000001</v>
      </c>
      <c r="F84" s="142">
        <v>21</v>
      </c>
      <c r="G84" s="367" t="s">
        <v>978</v>
      </c>
    </row>
    <row r="85" spans="2:7">
      <c r="B85" s="143" t="s">
        <v>869</v>
      </c>
      <c r="C85" s="134"/>
      <c r="D85" s="135"/>
      <c r="E85" s="146">
        <f t="shared" si="1"/>
        <v>210.96600000000001</v>
      </c>
      <c r="F85" s="142">
        <v>28</v>
      </c>
      <c r="G85" s="369">
        <v>13.24</v>
      </c>
    </row>
    <row r="86" spans="2:7">
      <c r="B86" s="143" t="s">
        <v>870</v>
      </c>
      <c r="C86" s="134"/>
      <c r="D86" s="135"/>
      <c r="E86" s="146">
        <f t="shared" si="1"/>
        <v>210.96600000000001</v>
      </c>
      <c r="F86" s="142">
        <v>28</v>
      </c>
      <c r="G86" s="367" t="s">
        <v>978</v>
      </c>
    </row>
    <row r="87" spans="2:7">
      <c r="B87" s="143" t="s">
        <v>871</v>
      </c>
      <c r="C87" s="134"/>
      <c r="D87" s="135"/>
      <c r="E87" s="146">
        <f t="shared" si="1"/>
        <v>158.22450000000001</v>
      </c>
      <c r="F87" s="142">
        <v>21</v>
      </c>
      <c r="G87" s="369">
        <v>11.6</v>
      </c>
    </row>
    <row r="88" spans="2:7" s="8" customFormat="1" ht="12.75" customHeight="1">
      <c r="B88" s="381" t="s">
        <v>656</v>
      </c>
      <c r="C88" s="382"/>
      <c r="D88" s="139"/>
      <c r="E88" s="146">
        <f t="shared" si="1"/>
        <v>0</v>
      </c>
      <c r="F88" s="142"/>
      <c r="G88" s="371"/>
    </row>
    <row r="89" spans="2:7">
      <c r="B89" s="133" t="s">
        <v>657</v>
      </c>
      <c r="C89" s="134" t="s">
        <v>811</v>
      </c>
      <c r="D89" s="135" t="s">
        <v>810</v>
      </c>
      <c r="E89" s="146">
        <f t="shared" si="1"/>
        <v>105.483</v>
      </c>
      <c r="F89" s="142">
        <v>14</v>
      </c>
      <c r="G89" s="370">
        <v>7.11</v>
      </c>
    </row>
    <row r="90" spans="2:7">
      <c r="B90" s="133" t="s">
        <v>658</v>
      </c>
      <c r="C90" s="134" t="s">
        <v>811</v>
      </c>
      <c r="D90" s="135" t="s">
        <v>810</v>
      </c>
      <c r="E90" s="146">
        <f t="shared" si="1"/>
        <v>105.483</v>
      </c>
      <c r="F90" s="142">
        <v>14</v>
      </c>
      <c r="G90" s="370">
        <v>7.11</v>
      </c>
    </row>
    <row r="91" spans="2:7">
      <c r="B91" s="133" t="s">
        <v>659</v>
      </c>
      <c r="C91" s="134" t="s">
        <v>811</v>
      </c>
      <c r="D91" s="135" t="s">
        <v>810</v>
      </c>
      <c r="E91" s="146">
        <f t="shared" si="1"/>
        <v>105.483</v>
      </c>
      <c r="F91" s="142">
        <v>14</v>
      </c>
      <c r="G91" s="370">
        <v>7.11</v>
      </c>
    </row>
    <row r="92" spans="2:7">
      <c r="B92" s="133" t="s">
        <v>660</v>
      </c>
      <c r="C92" s="134" t="s">
        <v>841</v>
      </c>
      <c r="D92" s="135" t="s">
        <v>840</v>
      </c>
      <c r="E92" s="146">
        <f t="shared" si="1"/>
        <v>233.56950000000001</v>
      </c>
      <c r="F92" s="142">
        <v>31</v>
      </c>
      <c r="G92" s="370">
        <v>14.71</v>
      </c>
    </row>
    <row r="93" spans="2:7">
      <c r="B93" s="133" t="s">
        <v>661</v>
      </c>
      <c r="C93" s="134" t="s">
        <v>828</v>
      </c>
      <c r="D93" s="135" t="s">
        <v>827</v>
      </c>
      <c r="E93" s="146">
        <f t="shared" si="1"/>
        <v>135.62100000000001</v>
      </c>
      <c r="F93" s="142">
        <v>18</v>
      </c>
      <c r="G93" s="370">
        <v>9.31</v>
      </c>
    </row>
    <row r="94" spans="2:7">
      <c r="B94" s="133" t="s">
        <v>662</v>
      </c>
      <c r="C94" s="134" t="s">
        <v>807</v>
      </c>
      <c r="D94" s="135" t="s">
        <v>806</v>
      </c>
      <c r="E94" s="146">
        <f t="shared" si="1"/>
        <v>150.69</v>
      </c>
      <c r="F94" s="142">
        <v>20</v>
      </c>
      <c r="G94" s="367" t="s">
        <v>978</v>
      </c>
    </row>
    <row r="95" spans="2:7">
      <c r="B95" s="133" t="s">
        <v>704</v>
      </c>
      <c r="C95" s="134" t="s">
        <v>807</v>
      </c>
      <c r="D95" s="135" t="s">
        <v>806</v>
      </c>
      <c r="E95" s="146">
        <f t="shared" si="1"/>
        <v>150.69</v>
      </c>
      <c r="F95" s="142">
        <v>20</v>
      </c>
      <c r="G95" s="370">
        <v>12.17</v>
      </c>
    </row>
    <row r="96" spans="2:7">
      <c r="B96" s="133" t="s">
        <v>705</v>
      </c>
      <c r="C96" s="134" t="s">
        <v>807</v>
      </c>
      <c r="D96" s="135" t="s">
        <v>806</v>
      </c>
      <c r="E96" s="146">
        <f t="shared" si="1"/>
        <v>135.62100000000001</v>
      </c>
      <c r="F96" s="142">
        <v>18</v>
      </c>
      <c r="G96" s="370">
        <v>8.99</v>
      </c>
    </row>
    <row r="97" spans="2:7">
      <c r="B97" s="133" t="s">
        <v>706</v>
      </c>
      <c r="C97" s="134" t="s">
        <v>843</v>
      </c>
      <c r="D97" s="135" t="s">
        <v>842</v>
      </c>
      <c r="E97" s="146">
        <f t="shared" si="1"/>
        <v>241.10400000000001</v>
      </c>
      <c r="F97" s="142">
        <v>32</v>
      </c>
      <c r="G97" s="367" t="s">
        <v>978</v>
      </c>
    </row>
    <row r="98" spans="2:7">
      <c r="B98" s="133" t="s">
        <v>707</v>
      </c>
      <c r="C98" s="134" t="s">
        <v>807</v>
      </c>
      <c r="D98" s="135" t="s">
        <v>806</v>
      </c>
      <c r="E98" s="146">
        <f t="shared" si="1"/>
        <v>188.36250000000001</v>
      </c>
      <c r="F98" s="142">
        <v>25</v>
      </c>
      <c r="G98" s="370">
        <v>8.99</v>
      </c>
    </row>
    <row r="99" spans="2:7">
      <c r="B99" s="133" t="s">
        <v>708</v>
      </c>
      <c r="C99" s="134" t="s">
        <v>839</v>
      </c>
      <c r="D99" s="135" t="s">
        <v>838</v>
      </c>
      <c r="E99" s="146">
        <f t="shared" si="1"/>
        <v>135.62100000000001</v>
      </c>
      <c r="F99" s="142">
        <v>18</v>
      </c>
      <c r="G99" s="370">
        <v>10.87</v>
      </c>
    </row>
    <row r="100" spans="2:7">
      <c r="B100" s="133" t="s">
        <v>709</v>
      </c>
      <c r="C100" s="134" t="s">
        <v>839</v>
      </c>
      <c r="D100" s="135" t="s">
        <v>838</v>
      </c>
      <c r="E100" s="146">
        <f t="shared" si="1"/>
        <v>135.62100000000001</v>
      </c>
      <c r="F100" s="142">
        <v>18</v>
      </c>
      <c r="G100" s="370">
        <v>12.5</v>
      </c>
    </row>
    <row r="101" spans="2:7">
      <c r="B101" s="133" t="s">
        <v>710</v>
      </c>
      <c r="C101" s="134" t="s">
        <v>839</v>
      </c>
      <c r="D101" s="135" t="s">
        <v>838</v>
      </c>
      <c r="E101" s="146">
        <f t="shared" si="1"/>
        <v>135.62100000000001</v>
      </c>
      <c r="F101" s="142">
        <v>18</v>
      </c>
      <c r="G101" s="370">
        <v>12.5</v>
      </c>
    </row>
    <row r="102" spans="2:7">
      <c r="B102" s="133" t="s">
        <v>711</v>
      </c>
      <c r="C102" s="134" t="s">
        <v>839</v>
      </c>
      <c r="D102" s="135" t="s">
        <v>838</v>
      </c>
      <c r="E102" s="146">
        <f t="shared" si="1"/>
        <v>135.62100000000001</v>
      </c>
      <c r="F102" s="142">
        <v>18</v>
      </c>
      <c r="G102" s="370">
        <v>9.89</v>
      </c>
    </row>
    <row r="103" spans="2:7" ht="25.5">
      <c r="B103" s="133" t="s">
        <v>712</v>
      </c>
      <c r="C103" s="134" t="s">
        <v>839</v>
      </c>
      <c r="D103" s="135" t="s">
        <v>838</v>
      </c>
      <c r="E103" s="146">
        <f t="shared" si="1"/>
        <v>135.62100000000001</v>
      </c>
      <c r="F103" s="142">
        <v>18</v>
      </c>
      <c r="G103" s="370">
        <v>10.78</v>
      </c>
    </row>
    <row r="104" spans="2:7" ht="25.5">
      <c r="B104" s="133" t="s">
        <v>713</v>
      </c>
      <c r="C104" s="134" t="s">
        <v>807</v>
      </c>
      <c r="D104" s="135" t="s">
        <v>806</v>
      </c>
      <c r="E104" s="146">
        <f t="shared" si="1"/>
        <v>135.62100000000001</v>
      </c>
      <c r="F104" s="142">
        <v>18</v>
      </c>
      <c r="G104" s="370">
        <v>8.66</v>
      </c>
    </row>
    <row r="105" spans="2:7">
      <c r="B105" s="133" t="s">
        <v>714</v>
      </c>
      <c r="C105" s="134" t="s">
        <v>839</v>
      </c>
      <c r="D105" s="135" t="s">
        <v>838</v>
      </c>
      <c r="E105" s="146">
        <f t="shared" si="1"/>
        <v>135.62100000000001</v>
      </c>
      <c r="F105" s="142">
        <v>18</v>
      </c>
      <c r="G105" s="370">
        <v>12.5</v>
      </c>
    </row>
    <row r="106" spans="2:7" ht="25.5">
      <c r="B106" s="133" t="s">
        <v>715</v>
      </c>
      <c r="C106" s="134" t="s">
        <v>839</v>
      </c>
      <c r="D106" s="135" t="s">
        <v>838</v>
      </c>
      <c r="E106" s="146">
        <f t="shared" si="1"/>
        <v>135.62100000000001</v>
      </c>
      <c r="F106" s="142">
        <v>18</v>
      </c>
      <c r="G106" s="370">
        <v>10.130000000000001</v>
      </c>
    </row>
    <row r="107" spans="2:7">
      <c r="B107" s="136" t="s">
        <v>851</v>
      </c>
      <c r="C107" s="134"/>
      <c r="D107" s="137"/>
      <c r="E107" s="146">
        <f t="shared" si="1"/>
        <v>376.72500000000002</v>
      </c>
      <c r="F107" s="138">
        <v>50</v>
      </c>
      <c r="G107" s="370">
        <v>19.2</v>
      </c>
    </row>
    <row r="108" spans="2:7">
      <c r="B108" s="136" t="s">
        <v>852</v>
      </c>
      <c r="C108" s="134"/>
      <c r="D108" s="137"/>
      <c r="E108" s="146">
        <f t="shared" si="1"/>
        <v>226.03500000000003</v>
      </c>
      <c r="F108" s="138">
        <v>30</v>
      </c>
      <c r="G108" s="367" t="s">
        <v>978</v>
      </c>
    </row>
    <row r="109" spans="2:7" s="8" customFormat="1" ht="12.75" customHeight="1">
      <c r="B109" s="381" t="s">
        <v>599</v>
      </c>
      <c r="C109" s="382"/>
      <c r="D109" s="139"/>
      <c r="E109" s="146">
        <f t="shared" si="1"/>
        <v>0</v>
      </c>
      <c r="F109" s="140"/>
      <c r="G109" s="371"/>
    </row>
    <row r="110" spans="2:7" ht="25.5">
      <c r="B110" s="133" t="s">
        <v>600</v>
      </c>
      <c r="C110" s="134" t="s">
        <v>803</v>
      </c>
      <c r="D110" s="135" t="s">
        <v>802</v>
      </c>
      <c r="E110" s="146">
        <f t="shared" si="1"/>
        <v>60.276000000000003</v>
      </c>
      <c r="F110" s="142">
        <v>8</v>
      </c>
      <c r="G110" s="370"/>
    </row>
    <row r="111" spans="2:7">
      <c r="B111" s="133" t="s">
        <v>601</v>
      </c>
      <c r="C111" s="134" t="s">
        <v>845</v>
      </c>
      <c r="D111" s="135" t="s">
        <v>844</v>
      </c>
      <c r="E111" s="146">
        <f t="shared" si="1"/>
        <v>30.138000000000002</v>
      </c>
      <c r="F111" s="142">
        <v>4</v>
      </c>
      <c r="G111" s="370">
        <v>2.37</v>
      </c>
    </row>
    <row r="112" spans="2:7">
      <c r="B112" s="133" t="s">
        <v>602</v>
      </c>
      <c r="C112" s="134" t="s">
        <v>845</v>
      </c>
      <c r="D112" s="135" t="s">
        <v>844</v>
      </c>
      <c r="E112" s="146">
        <f t="shared" si="1"/>
        <v>30.138000000000002</v>
      </c>
      <c r="F112" s="142">
        <v>4</v>
      </c>
      <c r="G112" s="370">
        <v>2.37</v>
      </c>
    </row>
    <row r="113" spans="2:7">
      <c r="B113" s="133" t="s">
        <v>603</v>
      </c>
      <c r="C113" s="134" t="s">
        <v>795</v>
      </c>
      <c r="D113" s="135" t="s">
        <v>794</v>
      </c>
      <c r="E113" s="146">
        <f t="shared" si="1"/>
        <v>22.6035</v>
      </c>
      <c r="F113" s="142">
        <v>3</v>
      </c>
      <c r="G113" s="370">
        <v>1.96</v>
      </c>
    </row>
    <row r="114" spans="2:7">
      <c r="B114" s="133" t="s">
        <v>604</v>
      </c>
      <c r="C114" s="134" t="s">
        <v>825</v>
      </c>
      <c r="D114" s="135" t="s">
        <v>824</v>
      </c>
      <c r="E114" s="146">
        <f t="shared" si="1"/>
        <v>105.483</v>
      </c>
      <c r="F114" s="142">
        <v>14</v>
      </c>
      <c r="G114" s="370">
        <v>3.02</v>
      </c>
    </row>
    <row r="115" spans="2:7">
      <c r="B115" s="133" t="s">
        <v>605</v>
      </c>
      <c r="C115" s="134" t="s">
        <v>795</v>
      </c>
      <c r="D115" s="135" t="s">
        <v>794</v>
      </c>
      <c r="E115" s="146">
        <f t="shared" si="1"/>
        <v>22.6035</v>
      </c>
      <c r="F115" s="142">
        <v>3</v>
      </c>
      <c r="G115" s="370">
        <v>1.8</v>
      </c>
    </row>
    <row r="116" spans="2:7">
      <c r="B116" s="133" t="s">
        <v>606</v>
      </c>
      <c r="C116" s="134" t="s">
        <v>795</v>
      </c>
      <c r="D116" s="135" t="s">
        <v>794</v>
      </c>
      <c r="E116" s="146">
        <f t="shared" si="1"/>
        <v>22.6035</v>
      </c>
      <c r="F116" s="142">
        <v>3</v>
      </c>
      <c r="G116" s="370">
        <v>1.8</v>
      </c>
    </row>
    <row r="117" spans="2:7">
      <c r="B117" s="133" t="s">
        <v>607</v>
      </c>
      <c r="C117" s="134" t="s">
        <v>805</v>
      </c>
      <c r="D117" s="135" t="s">
        <v>804</v>
      </c>
      <c r="E117" s="146">
        <f t="shared" si="1"/>
        <v>45.207000000000001</v>
      </c>
      <c r="F117" s="142">
        <v>6</v>
      </c>
      <c r="G117" s="370">
        <v>1.31</v>
      </c>
    </row>
    <row r="118" spans="2:7">
      <c r="B118" s="133" t="s">
        <v>608</v>
      </c>
      <c r="C118" s="134" t="s">
        <v>847</v>
      </c>
      <c r="D118" s="135" t="s">
        <v>846</v>
      </c>
      <c r="E118" s="146">
        <f t="shared" si="1"/>
        <v>52.741500000000002</v>
      </c>
      <c r="F118" s="142">
        <v>7</v>
      </c>
      <c r="G118" s="370">
        <v>6.03</v>
      </c>
    </row>
    <row r="119" spans="2:7">
      <c r="B119" s="133" t="s">
        <v>609</v>
      </c>
      <c r="C119" s="134" t="s">
        <v>799</v>
      </c>
      <c r="D119" s="135" t="s">
        <v>798</v>
      </c>
      <c r="E119" s="146">
        <f t="shared" si="1"/>
        <v>52.741500000000002</v>
      </c>
      <c r="F119" s="142">
        <v>7</v>
      </c>
      <c r="G119" s="370">
        <v>1.96</v>
      </c>
    </row>
    <row r="120" spans="2:7" ht="25.5">
      <c r="B120" s="133" t="s">
        <v>610</v>
      </c>
      <c r="C120" s="134" t="s">
        <v>809</v>
      </c>
      <c r="D120" s="135" t="s">
        <v>808</v>
      </c>
      <c r="E120" s="146">
        <f t="shared" si="1"/>
        <v>30.138000000000002</v>
      </c>
      <c r="F120" s="142">
        <v>4</v>
      </c>
      <c r="G120" s="370">
        <v>1.8</v>
      </c>
    </row>
    <row r="121" spans="2:7">
      <c r="B121" s="133" t="s">
        <v>848</v>
      </c>
      <c r="C121" s="134" t="s">
        <v>821</v>
      </c>
      <c r="D121" s="135" t="s">
        <v>820</v>
      </c>
      <c r="E121" s="146">
        <f t="shared" si="1"/>
        <v>226.03500000000003</v>
      </c>
      <c r="F121" s="142">
        <v>30</v>
      </c>
      <c r="G121" s="370">
        <v>41.67</v>
      </c>
    </row>
    <row r="122" spans="2:7" ht="25.5">
      <c r="B122" s="141" t="s">
        <v>663</v>
      </c>
      <c r="C122" s="134" t="s">
        <v>828</v>
      </c>
      <c r="D122" s="135" t="s">
        <v>827</v>
      </c>
      <c r="E122" s="146">
        <f t="shared" si="1"/>
        <v>135.62100000000001</v>
      </c>
      <c r="F122" s="142">
        <v>18</v>
      </c>
      <c r="G122" s="370">
        <v>17.73</v>
      </c>
    </row>
  </sheetData>
  <mergeCells count="9">
    <mergeCell ref="B70:C70"/>
    <mergeCell ref="B88:C88"/>
    <mergeCell ref="B109:C109"/>
    <mergeCell ref="B3:C3"/>
    <mergeCell ref="B9:C9"/>
    <mergeCell ref="B19:C19"/>
    <mergeCell ref="B27:C27"/>
    <mergeCell ref="B40:C40"/>
    <mergeCell ref="B49:C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7"/>
  <sheetViews>
    <sheetView showGridLines="0" zoomScale="85" zoomScaleNormal="85" workbookViewId="0">
      <selection activeCell="J27" sqref="J27"/>
    </sheetView>
  </sheetViews>
  <sheetFormatPr defaultRowHeight="12.75"/>
  <cols>
    <col min="1" max="1" width="21.42578125" style="1" customWidth="1"/>
    <col min="2" max="2" width="47.5703125" style="1" customWidth="1"/>
    <col min="3" max="3" width="13.85546875" style="1" customWidth="1"/>
    <col min="4" max="4" width="14.7109375" style="347" customWidth="1"/>
    <col min="5" max="16384" width="9.140625" style="1"/>
  </cols>
  <sheetData>
    <row r="1" spans="1:4" s="71" customFormat="1" ht="33.75" customHeight="1" thickBot="1">
      <c r="A1" s="67" t="s">
        <v>0</v>
      </c>
      <c r="B1" s="68" t="s">
        <v>546</v>
      </c>
      <c r="C1" s="69">
        <v>2023</v>
      </c>
      <c r="D1" s="70" t="s">
        <v>792</v>
      </c>
    </row>
    <row r="2" spans="1:4" s="71" customFormat="1" ht="15.75">
      <c r="A2" s="407"/>
      <c r="B2" s="72"/>
      <c r="C2" s="73"/>
      <c r="D2" s="74"/>
    </row>
    <row r="3" spans="1:4" s="71" customFormat="1" ht="15.75">
      <c r="A3" s="408"/>
      <c r="B3" s="75"/>
      <c r="C3" s="76"/>
      <c r="D3" s="77"/>
    </row>
    <row r="4" spans="1:4" s="71" customFormat="1" ht="31.5">
      <c r="A4" s="409" t="s">
        <v>298</v>
      </c>
      <c r="B4" s="64" t="s">
        <v>291</v>
      </c>
      <c r="C4" s="76"/>
      <c r="D4" s="77"/>
    </row>
    <row r="5" spans="1:4" s="71" customFormat="1" ht="15.75">
      <c r="A5" s="410"/>
      <c r="B5" s="65"/>
      <c r="C5" s="78"/>
      <c r="D5" s="329"/>
    </row>
    <row r="6" spans="1:4" s="71" customFormat="1" ht="15.75">
      <c r="A6" s="411"/>
      <c r="B6" s="79"/>
      <c r="C6" s="80"/>
      <c r="D6" s="93"/>
    </row>
    <row r="7" spans="1:4" s="71" customFormat="1" ht="15.75">
      <c r="A7" s="412" t="s">
        <v>269</v>
      </c>
      <c r="B7" s="65" t="s">
        <v>270</v>
      </c>
      <c r="C7" s="81">
        <v>534.94000000000005</v>
      </c>
      <c r="D7" s="330">
        <f>C7/7.5345</f>
        <v>70.998739133320058</v>
      </c>
    </row>
    <row r="8" spans="1:4" s="71" customFormat="1" ht="15.75">
      <c r="A8" s="413"/>
      <c r="B8" s="82" t="s">
        <v>271</v>
      </c>
      <c r="C8" s="83">
        <v>474.67</v>
      </c>
      <c r="D8" s="331">
        <f t="shared" ref="D8:D12" si="0">C8/7.5345</f>
        <v>62.999535470170549</v>
      </c>
    </row>
    <row r="9" spans="1:4" s="71" customFormat="1" ht="15.75">
      <c r="A9" s="412"/>
      <c r="B9" s="65" t="s">
        <v>272</v>
      </c>
      <c r="C9" s="81">
        <v>452.07</v>
      </c>
      <c r="D9" s="330">
        <f t="shared" si="0"/>
        <v>59.999999999999993</v>
      </c>
    </row>
    <row r="10" spans="1:4" s="71" customFormat="1" ht="15.75">
      <c r="A10" s="414"/>
      <c r="B10" s="84"/>
      <c r="C10" s="85"/>
      <c r="D10" s="330"/>
    </row>
    <row r="11" spans="1:4" s="71" customFormat="1" ht="24" customHeight="1">
      <c r="A11" s="414"/>
      <c r="B11" s="127" t="s">
        <v>693</v>
      </c>
      <c r="C11" s="80">
        <v>75.349999999999994</v>
      </c>
      <c r="D11" s="330">
        <f t="shared" si="0"/>
        <v>10.000663614042072</v>
      </c>
    </row>
    <row r="12" spans="1:4" s="122" customFormat="1" ht="15.75">
      <c r="A12" s="415"/>
      <c r="B12" s="128" t="s">
        <v>694</v>
      </c>
      <c r="C12" s="81">
        <v>26.37</v>
      </c>
      <c r="D12" s="330">
        <f t="shared" si="0"/>
        <v>3.499900457893689</v>
      </c>
    </row>
    <row r="13" spans="1:4" s="122" customFormat="1" ht="15.75">
      <c r="A13" s="416"/>
      <c r="B13" s="129" t="s">
        <v>695</v>
      </c>
      <c r="C13" s="83">
        <f>D13*7.5345</f>
        <v>263.70750000000004</v>
      </c>
      <c r="D13" s="332">
        <v>35</v>
      </c>
    </row>
    <row r="14" spans="1:4" s="122" customFormat="1" ht="15.75">
      <c r="A14" s="415"/>
      <c r="B14" s="130"/>
      <c r="C14" s="81"/>
      <c r="D14" s="330"/>
    </row>
    <row r="15" spans="1:4" s="122" customFormat="1" ht="98.25" customHeight="1" thickBot="1">
      <c r="A15" s="416"/>
      <c r="B15" s="131" t="s">
        <v>866</v>
      </c>
      <c r="C15" s="83"/>
      <c r="D15" s="332"/>
    </row>
    <row r="16" spans="1:4" s="71" customFormat="1" ht="16.5" thickBot="1">
      <c r="A16" s="67" t="s">
        <v>0</v>
      </c>
      <c r="B16" s="68" t="s">
        <v>546</v>
      </c>
      <c r="C16" s="87">
        <v>2023</v>
      </c>
      <c r="D16" s="70" t="s">
        <v>792</v>
      </c>
    </row>
    <row r="17" spans="1:14" s="71" customFormat="1" ht="15.75">
      <c r="A17" s="417"/>
      <c r="B17" s="88"/>
      <c r="C17" s="86"/>
      <c r="D17" s="103"/>
    </row>
    <row r="18" spans="1:14" s="71" customFormat="1" ht="47.25">
      <c r="A18" s="418" t="s">
        <v>299</v>
      </c>
      <c r="B18" s="419" t="s">
        <v>289</v>
      </c>
      <c r="C18" s="89"/>
      <c r="D18" s="109"/>
    </row>
    <row r="19" spans="1:14" s="71" customFormat="1" ht="15.75">
      <c r="A19" s="417"/>
      <c r="B19" s="88"/>
      <c r="C19" s="78"/>
      <c r="D19" s="329"/>
    </row>
    <row r="20" spans="1:14" s="71" customFormat="1" ht="15.75">
      <c r="A20" s="414"/>
      <c r="B20" s="79" t="s">
        <v>290</v>
      </c>
      <c r="C20" s="80"/>
      <c r="D20" s="93"/>
    </row>
    <row r="21" spans="1:14" s="71" customFormat="1" ht="15.75">
      <c r="A21" s="417"/>
      <c r="B21" s="420" t="s">
        <v>758</v>
      </c>
      <c r="C21" s="78"/>
      <c r="D21" s="329"/>
    </row>
    <row r="22" spans="1:14" s="71" customFormat="1" ht="15.75">
      <c r="A22" s="411"/>
      <c r="B22" s="421" t="s">
        <v>759</v>
      </c>
      <c r="C22" s="90" t="s">
        <v>766</v>
      </c>
      <c r="D22" s="333" t="s">
        <v>767</v>
      </c>
    </row>
    <row r="23" spans="1:14" s="71" customFormat="1" ht="15.75">
      <c r="A23" s="417"/>
      <c r="B23" s="421" t="s">
        <v>760</v>
      </c>
      <c r="C23" s="91">
        <v>1845.95</v>
      </c>
      <c r="D23" s="334" t="s">
        <v>768</v>
      </c>
      <c r="I23" s="125"/>
    </row>
    <row r="24" spans="1:14" s="71" customFormat="1" ht="15.75">
      <c r="A24" s="411"/>
      <c r="B24" s="421" t="s">
        <v>761</v>
      </c>
      <c r="C24" s="90" t="s">
        <v>766</v>
      </c>
      <c r="D24" s="334" t="s">
        <v>767</v>
      </c>
      <c r="I24" s="125"/>
    </row>
    <row r="25" spans="1:14" s="71" customFormat="1" ht="15.75">
      <c r="A25" s="417"/>
      <c r="B25" s="421" t="s">
        <v>762</v>
      </c>
      <c r="C25" s="92" t="s">
        <v>769</v>
      </c>
      <c r="D25" s="334" t="s">
        <v>770</v>
      </c>
      <c r="I25" s="125"/>
    </row>
    <row r="26" spans="1:14" s="71" customFormat="1" ht="15.75">
      <c r="A26" s="411"/>
      <c r="B26" s="420" t="s">
        <v>763</v>
      </c>
      <c r="C26" s="80"/>
      <c r="D26" s="335"/>
      <c r="I26" s="125"/>
    </row>
    <row r="27" spans="1:14" s="71" customFormat="1" ht="15.75">
      <c r="A27" s="411"/>
      <c r="B27" s="421" t="s">
        <v>764</v>
      </c>
      <c r="C27" s="80">
        <v>678.1</v>
      </c>
      <c r="D27" s="77">
        <v>90</v>
      </c>
    </row>
    <row r="28" spans="1:14" s="71" customFormat="1" ht="15.75">
      <c r="A28" s="417"/>
      <c r="B28" s="421" t="s">
        <v>765</v>
      </c>
      <c r="C28" s="78">
        <v>1258.26</v>
      </c>
      <c r="D28" s="329">
        <v>167</v>
      </c>
    </row>
    <row r="29" spans="1:14" s="71" customFormat="1" ht="15.75">
      <c r="A29" s="417"/>
      <c r="B29" s="421"/>
      <c r="C29" s="86"/>
      <c r="D29" s="103"/>
      <c r="N29" s="125"/>
    </row>
    <row r="30" spans="1:14" s="122" customFormat="1" ht="31.5">
      <c r="A30" s="416"/>
      <c r="B30" s="121" t="s">
        <v>87</v>
      </c>
      <c r="C30" s="83"/>
      <c r="D30" s="332"/>
      <c r="N30" s="126"/>
    </row>
    <row r="31" spans="1:14" s="122" customFormat="1" ht="48" thickBot="1">
      <c r="A31" s="415"/>
      <c r="B31" s="123" t="s">
        <v>273</v>
      </c>
      <c r="C31" s="124"/>
      <c r="D31" s="336"/>
      <c r="N31" s="126"/>
    </row>
    <row r="32" spans="1:14" s="71" customFormat="1" ht="16.5" thickBot="1">
      <c r="A32" s="67" t="s">
        <v>0</v>
      </c>
      <c r="B32" s="68" t="s">
        <v>546</v>
      </c>
      <c r="C32" s="69">
        <v>2023</v>
      </c>
      <c r="D32" s="70" t="s">
        <v>792</v>
      </c>
    </row>
    <row r="33" spans="1:4" s="71" customFormat="1" ht="31.5">
      <c r="A33" s="422" t="s">
        <v>288</v>
      </c>
      <c r="B33" s="66" t="s">
        <v>746</v>
      </c>
      <c r="C33" s="86"/>
      <c r="D33" s="103"/>
    </row>
    <row r="34" spans="1:4" s="71" customFormat="1" ht="15.75">
      <c r="A34" s="411"/>
      <c r="B34" s="423" t="s">
        <v>274</v>
      </c>
      <c r="C34" s="80"/>
      <c r="D34" s="93"/>
    </row>
    <row r="35" spans="1:4" s="71" customFormat="1" ht="31.5">
      <c r="A35" s="424" t="s">
        <v>747</v>
      </c>
      <c r="B35" s="84"/>
      <c r="C35" s="85"/>
      <c r="D35" s="93"/>
    </row>
    <row r="36" spans="1:4" s="71" customFormat="1" ht="15.75">
      <c r="A36" s="417"/>
      <c r="B36" s="94" t="s">
        <v>275</v>
      </c>
      <c r="C36" s="78">
        <v>655.51</v>
      </c>
      <c r="D36" s="337">
        <v>87.001128143871512</v>
      </c>
    </row>
    <row r="37" spans="1:4" s="71" customFormat="1" ht="15.75">
      <c r="A37" s="411"/>
      <c r="B37" s="95" t="s">
        <v>276</v>
      </c>
      <c r="C37" s="80">
        <v>610.29999999999995</v>
      </c>
      <c r="D37" s="338">
        <v>81.000729975446276</v>
      </c>
    </row>
    <row r="38" spans="1:4" s="71" customFormat="1" ht="15.75">
      <c r="A38" s="417"/>
      <c r="B38" s="94" t="s">
        <v>277</v>
      </c>
      <c r="C38" s="78">
        <v>580.16</v>
      </c>
      <c r="D38" s="337">
        <v>77.000464529829443</v>
      </c>
    </row>
    <row r="39" spans="1:4" s="71" customFormat="1" ht="15.75">
      <c r="A39" s="411"/>
      <c r="B39" s="95" t="s">
        <v>278</v>
      </c>
      <c r="C39" s="80">
        <v>1506.9</v>
      </c>
      <c r="D39" s="338">
        <v>200</v>
      </c>
    </row>
    <row r="40" spans="1:4" s="71" customFormat="1" ht="15.75">
      <c r="A40" s="417"/>
      <c r="B40" s="96"/>
      <c r="C40" s="78"/>
      <c r="D40" s="337"/>
    </row>
    <row r="41" spans="1:4" s="71" customFormat="1" ht="31.5">
      <c r="A41" s="424" t="s">
        <v>757</v>
      </c>
      <c r="B41" s="84"/>
      <c r="C41" s="89"/>
      <c r="D41" s="338"/>
    </row>
    <row r="42" spans="1:4" s="71" customFormat="1" ht="15.75">
      <c r="A42" s="417"/>
      <c r="B42" s="94" t="s">
        <v>275</v>
      </c>
      <c r="C42" s="78">
        <v>730.85</v>
      </c>
      <c r="D42" s="337">
        <v>97.000464529829443</v>
      </c>
    </row>
    <row r="43" spans="1:4" s="71" customFormat="1" ht="15.75">
      <c r="A43" s="411"/>
      <c r="B43" s="95" t="s">
        <v>276</v>
      </c>
      <c r="C43" s="80">
        <v>685.64</v>
      </c>
      <c r="D43" s="338">
        <v>91.000066361404194</v>
      </c>
    </row>
    <row r="44" spans="1:4" s="71" customFormat="1" ht="15.75">
      <c r="A44" s="417"/>
      <c r="B44" s="94" t="s">
        <v>277</v>
      </c>
      <c r="C44" s="78">
        <v>655.51</v>
      </c>
      <c r="D44" s="337">
        <v>87.001128143871512</v>
      </c>
    </row>
    <row r="45" spans="1:4" s="71" customFormat="1" ht="15.75">
      <c r="A45" s="411"/>
      <c r="B45" s="95" t="s">
        <v>278</v>
      </c>
      <c r="C45" s="80">
        <v>1808.28</v>
      </c>
      <c r="D45" s="338">
        <v>239.99999999999997</v>
      </c>
    </row>
    <row r="46" spans="1:4" s="71" customFormat="1" ht="15.75">
      <c r="A46" s="425" t="s">
        <v>280</v>
      </c>
      <c r="B46" s="97" t="s">
        <v>748</v>
      </c>
      <c r="C46" s="78">
        <v>10</v>
      </c>
      <c r="D46" s="338">
        <v>1.3272280841462605</v>
      </c>
    </row>
    <row r="47" spans="1:4" s="71" customFormat="1" ht="15.75">
      <c r="A47" s="411"/>
      <c r="B47" s="98" t="s">
        <v>749</v>
      </c>
      <c r="C47" s="80">
        <v>14</v>
      </c>
      <c r="D47" s="338">
        <v>1.8581193178047646</v>
      </c>
    </row>
    <row r="48" spans="1:4" s="71" customFormat="1" ht="15.75">
      <c r="A48" s="426" t="s">
        <v>281</v>
      </c>
      <c r="B48" s="98"/>
      <c r="C48" s="85"/>
      <c r="D48" s="339"/>
    </row>
    <row r="49" spans="1:5" s="71" customFormat="1" ht="15.75">
      <c r="A49" s="417" t="s">
        <v>282</v>
      </c>
      <c r="B49" s="99" t="s">
        <v>753</v>
      </c>
      <c r="C49" s="427" t="s">
        <v>750</v>
      </c>
      <c r="D49" s="340">
        <v>10</v>
      </c>
    </row>
    <row r="50" spans="1:5" s="71" customFormat="1" ht="15.75">
      <c r="A50" s="411"/>
      <c r="B50" s="100" t="s">
        <v>754</v>
      </c>
      <c r="C50" s="428">
        <v>82.88</v>
      </c>
      <c r="D50" s="339">
        <v>11</v>
      </c>
    </row>
    <row r="51" spans="1:5" s="71" customFormat="1" ht="15.75">
      <c r="A51" s="417"/>
      <c r="B51" s="99" t="s">
        <v>755</v>
      </c>
      <c r="C51" s="427" t="s">
        <v>751</v>
      </c>
      <c r="D51" s="340">
        <v>6</v>
      </c>
    </row>
    <row r="52" spans="1:5" s="71" customFormat="1" ht="15.75">
      <c r="A52" s="426" t="s">
        <v>283</v>
      </c>
      <c r="B52" s="98"/>
      <c r="C52" s="85"/>
      <c r="D52" s="339"/>
    </row>
    <row r="53" spans="1:5" s="71" customFormat="1" ht="15.75">
      <c r="A53" s="417"/>
      <c r="B53" s="101" t="s">
        <v>756</v>
      </c>
      <c r="C53" s="429" t="s">
        <v>752</v>
      </c>
      <c r="D53" s="340">
        <v>3.5</v>
      </c>
    </row>
    <row r="54" spans="1:5" s="71" customFormat="1" ht="25.5" customHeight="1">
      <c r="A54" s="430" t="s">
        <v>734</v>
      </c>
      <c r="B54" s="385"/>
      <c r="C54" s="385"/>
      <c r="D54" s="386"/>
    </row>
    <row r="55" spans="1:5" s="71" customFormat="1" ht="15.75">
      <c r="A55" s="417" t="s">
        <v>863</v>
      </c>
      <c r="B55" s="101"/>
      <c r="C55" s="102"/>
      <c r="D55" s="103"/>
    </row>
    <row r="56" spans="1:5" s="71" customFormat="1" ht="15.75">
      <c r="A56" s="411"/>
      <c r="B56" s="104" t="s">
        <v>864</v>
      </c>
      <c r="C56" s="85"/>
      <c r="D56" s="93"/>
    </row>
    <row r="57" spans="1:5" s="71" customFormat="1" ht="16.5" thickBot="1">
      <c r="A57" s="431"/>
      <c r="B57" s="98"/>
      <c r="C57" s="105"/>
      <c r="D57" s="106"/>
    </row>
    <row r="58" spans="1:5" s="71" customFormat="1" ht="16.5" thickBot="1">
      <c r="A58" s="67" t="s">
        <v>0</v>
      </c>
      <c r="B58" s="68" t="s">
        <v>546</v>
      </c>
      <c r="C58" s="69">
        <v>2023</v>
      </c>
      <c r="D58" s="70" t="s">
        <v>792</v>
      </c>
      <c r="E58" s="107"/>
    </row>
    <row r="59" spans="1:5" s="71" customFormat="1" ht="31.5">
      <c r="A59" s="422" t="s">
        <v>288</v>
      </c>
      <c r="B59" s="66" t="s">
        <v>782</v>
      </c>
      <c r="C59" s="102"/>
      <c r="D59" s="103"/>
    </row>
    <row r="60" spans="1:5" s="71" customFormat="1" ht="15.75">
      <c r="A60" s="411"/>
      <c r="B60" s="79" t="s">
        <v>274</v>
      </c>
      <c r="C60" s="108"/>
      <c r="D60" s="109"/>
    </row>
    <row r="61" spans="1:5" s="71" customFormat="1" ht="15.75">
      <c r="A61" s="411"/>
      <c r="B61" s="79"/>
      <c r="C61" s="108"/>
      <c r="D61" s="109"/>
    </row>
    <row r="62" spans="1:5" s="71" customFormat="1" ht="31.5">
      <c r="A62" s="424" t="s">
        <v>747</v>
      </c>
      <c r="B62" s="88"/>
      <c r="C62" s="78"/>
      <c r="D62" s="329"/>
      <c r="E62" s="110"/>
    </row>
    <row r="63" spans="1:5" s="71" customFormat="1" ht="15.75">
      <c r="A63" s="424"/>
      <c r="B63" s="94" t="s">
        <v>275</v>
      </c>
      <c r="C63" s="86"/>
      <c r="D63" s="341">
        <v>70</v>
      </c>
      <c r="E63" s="110"/>
    </row>
    <row r="64" spans="1:5" s="71" customFormat="1" ht="15.75">
      <c r="A64" s="424"/>
      <c r="B64" s="95" t="s">
        <v>276</v>
      </c>
      <c r="C64" s="86"/>
      <c r="D64" s="342">
        <v>65</v>
      </c>
      <c r="E64" s="110"/>
    </row>
    <row r="65" spans="1:5" s="71" customFormat="1" ht="15.75">
      <c r="A65" s="424"/>
      <c r="B65" s="94" t="s">
        <v>277</v>
      </c>
      <c r="C65" s="86"/>
      <c r="D65" s="342">
        <v>62</v>
      </c>
      <c r="E65" s="110"/>
    </row>
    <row r="66" spans="1:5" s="71" customFormat="1" ht="15.75">
      <c r="A66" s="432"/>
      <c r="B66" s="95" t="s">
        <v>788</v>
      </c>
      <c r="C66" s="80"/>
      <c r="D66" s="342">
        <v>160</v>
      </c>
      <c r="E66" s="110"/>
    </row>
    <row r="67" spans="1:5" s="71" customFormat="1" ht="31.5">
      <c r="A67" s="424" t="s">
        <v>757</v>
      </c>
      <c r="B67" s="88"/>
      <c r="C67" s="78"/>
      <c r="D67" s="343"/>
      <c r="E67" s="110"/>
    </row>
    <row r="68" spans="1:5" s="71" customFormat="1" ht="15.75">
      <c r="A68" s="424"/>
      <c r="B68" s="94" t="s">
        <v>275</v>
      </c>
      <c r="C68" s="78"/>
      <c r="D68" s="337">
        <v>78</v>
      </c>
      <c r="E68" s="110"/>
    </row>
    <row r="69" spans="1:5" s="71" customFormat="1" ht="15.75">
      <c r="A69" s="432"/>
      <c r="B69" s="95" t="s">
        <v>276</v>
      </c>
      <c r="C69" s="89"/>
      <c r="D69" s="338">
        <v>73</v>
      </c>
      <c r="E69" s="110"/>
    </row>
    <row r="70" spans="1:5" s="71" customFormat="1" ht="15.75">
      <c r="A70" s="433"/>
      <c r="B70" s="94" t="s">
        <v>277</v>
      </c>
      <c r="C70" s="86"/>
      <c r="D70" s="337">
        <v>70</v>
      </c>
      <c r="E70" s="110"/>
    </row>
    <row r="71" spans="1:5" s="71" customFormat="1" ht="15.75">
      <c r="A71" s="433"/>
      <c r="B71" s="94"/>
      <c r="C71" s="86"/>
      <c r="D71" s="337">
        <v>192</v>
      </c>
      <c r="E71" s="110"/>
    </row>
    <row r="72" spans="1:5" s="71" customFormat="1" ht="15.75">
      <c r="A72" s="411"/>
      <c r="B72" s="95" t="s">
        <v>788</v>
      </c>
      <c r="C72" s="108"/>
      <c r="D72" s="111"/>
    </row>
    <row r="73" spans="1:5" s="71" customFormat="1" ht="15.75">
      <c r="A73" s="411"/>
      <c r="B73" s="112"/>
      <c r="C73" s="108"/>
      <c r="D73" s="111"/>
    </row>
    <row r="74" spans="1:5" s="71" customFormat="1" ht="15.75">
      <c r="A74" s="425" t="s">
        <v>280</v>
      </c>
      <c r="B74" s="97" t="s">
        <v>748</v>
      </c>
      <c r="C74" s="78">
        <v>10</v>
      </c>
      <c r="D74" s="338">
        <f t="shared" ref="D74:D75" si="1">C74/7.5345</f>
        <v>1.3272280841462605</v>
      </c>
    </row>
    <row r="75" spans="1:5" s="71" customFormat="1" ht="15.75">
      <c r="A75" s="411"/>
      <c r="B75" s="98" t="s">
        <v>749</v>
      </c>
      <c r="C75" s="80">
        <v>14</v>
      </c>
      <c r="D75" s="338">
        <f t="shared" si="1"/>
        <v>1.8581193178047646</v>
      </c>
    </row>
    <row r="76" spans="1:5" s="71" customFormat="1" ht="15.75">
      <c r="A76" s="426" t="s">
        <v>281</v>
      </c>
      <c r="B76" s="98" t="s">
        <v>783</v>
      </c>
      <c r="C76" s="80">
        <v>82.88</v>
      </c>
      <c r="D76" s="339">
        <v>11</v>
      </c>
    </row>
    <row r="77" spans="1:5" s="71" customFormat="1" ht="15.75">
      <c r="A77" s="417" t="s">
        <v>282</v>
      </c>
      <c r="B77" s="99" t="s">
        <v>753</v>
      </c>
      <c r="C77" s="86">
        <v>75.349999999999994</v>
      </c>
      <c r="D77" s="340">
        <v>10</v>
      </c>
    </row>
    <row r="78" spans="1:5" s="71" customFormat="1" ht="15.75">
      <c r="A78" s="411"/>
      <c r="B78" s="100" t="s">
        <v>754</v>
      </c>
      <c r="C78" s="80">
        <v>82.88</v>
      </c>
      <c r="D78" s="339">
        <v>11</v>
      </c>
    </row>
    <row r="79" spans="1:5" s="71" customFormat="1" ht="15.75">
      <c r="A79" s="417"/>
      <c r="B79" s="99" t="s">
        <v>784</v>
      </c>
      <c r="C79" s="86">
        <v>45.21</v>
      </c>
      <c r="D79" s="340">
        <v>6</v>
      </c>
    </row>
    <row r="80" spans="1:5" s="71" customFormat="1" ht="15.75">
      <c r="A80" s="417"/>
      <c r="B80" s="99" t="s">
        <v>785</v>
      </c>
      <c r="C80" s="86">
        <v>120.55</v>
      </c>
      <c r="D80" s="340">
        <v>16</v>
      </c>
    </row>
    <row r="81" spans="1:4" s="71" customFormat="1" ht="15.75">
      <c r="A81" s="426" t="s">
        <v>283</v>
      </c>
      <c r="B81" s="98"/>
      <c r="C81" s="80"/>
      <c r="D81" s="339"/>
    </row>
    <row r="82" spans="1:4" s="71" customFormat="1" ht="15.75">
      <c r="A82" s="417"/>
      <c r="B82" s="101" t="s">
        <v>756</v>
      </c>
      <c r="C82" s="86">
        <v>26.37</v>
      </c>
      <c r="D82" s="340">
        <v>3.5</v>
      </c>
    </row>
    <row r="83" spans="1:4" s="71" customFormat="1" ht="15.75">
      <c r="A83" s="411"/>
      <c r="B83" s="113" t="s">
        <v>284</v>
      </c>
      <c r="C83" s="85"/>
      <c r="D83" s="93"/>
    </row>
    <row r="84" spans="1:4" s="71" customFormat="1" ht="31.5">
      <c r="A84" s="417"/>
      <c r="B84" s="101" t="s">
        <v>285</v>
      </c>
      <c r="C84" s="102"/>
      <c r="D84" s="103"/>
    </row>
    <row r="85" spans="1:4" s="71" customFormat="1" ht="31.5">
      <c r="A85" s="434"/>
      <c r="B85" s="114" t="s">
        <v>286</v>
      </c>
      <c r="C85" s="115"/>
      <c r="D85" s="116"/>
    </row>
    <row r="86" spans="1:4" s="71" customFormat="1" ht="16.5" thickBot="1">
      <c r="A86" s="434"/>
      <c r="B86" s="117" t="s">
        <v>865</v>
      </c>
      <c r="C86" s="115"/>
      <c r="D86" s="116"/>
    </row>
    <row r="87" spans="1:4" s="71" customFormat="1" ht="16.5" thickBot="1">
      <c r="A87" s="67" t="s">
        <v>0</v>
      </c>
      <c r="B87" s="68" t="s">
        <v>862</v>
      </c>
      <c r="C87" s="69">
        <v>2023</v>
      </c>
      <c r="D87" s="70" t="s">
        <v>792</v>
      </c>
    </row>
    <row r="88" spans="1:4" s="71" customFormat="1" ht="47.25">
      <c r="A88" s="422" t="s">
        <v>296</v>
      </c>
      <c r="B88" s="66" t="s">
        <v>292</v>
      </c>
      <c r="C88" s="86"/>
      <c r="D88" s="103"/>
    </row>
    <row r="89" spans="1:4" s="71" customFormat="1" ht="15.75">
      <c r="A89" s="411"/>
      <c r="B89" s="79" t="s">
        <v>274</v>
      </c>
      <c r="C89" s="80"/>
      <c r="D89" s="93"/>
    </row>
    <row r="90" spans="1:4" s="71" customFormat="1" ht="15.75">
      <c r="A90" s="433" t="s">
        <v>297</v>
      </c>
      <c r="B90" s="118"/>
      <c r="C90" s="78"/>
      <c r="D90" s="329"/>
    </row>
    <row r="91" spans="1:4" s="71" customFormat="1" ht="15.75">
      <c r="A91" s="411"/>
      <c r="B91" s="95" t="s">
        <v>276</v>
      </c>
      <c r="C91" s="89">
        <v>308.87</v>
      </c>
      <c r="D91" s="111">
        <v>42</v>
      </c>
    </row>
    <row r="92" spans="1:4" s="71" customFormat="1" ht="15.75">
      <c r="A92" s="417"/>
      <c r="B92" s="94" t="s">
        <v>293</v>
      </c>
      <c r="C92" s="78">
        <v>278.77999999999997</v>
      </c>
      <c r="D92" s="344">
        <v>37</v>
      </c>
    </row>
    <row r="93" spans="1:4" s="71" customFormat="1" ht="15.75">
      <c r="A93" s="411"/>
      <c r="B93" s="95" t="s">
        <v>294</v>
      </c>
      <c r="C93" s="80">
        <v>440.7</v>
      </c>
      <c r="D93" s="345">
        <v>60</v>
      </c>
    </row>
    <row r="94" spans="1:4" s="71" customFormat="1" ht="15.75">
      <c r="A94" s="417"/>
      <c r="B94" s="94" t="s">
        <v>295</v>
      </c>
      <c r="C94" s="78">
        <v>678.1</v>
      </c>
      <c r="D94" s="344">
        <v>90</v>
      </c>
    </row>
    <row r="95" spans="1:4" s="71" customFormat="1" ht="15.75">
      <c r="A95" s="411"/>
      <c r="B95" s="79"/>
      <c r="C95" s="80"/>
      <c r="D95" s="339"/>
    </row>
    <row r="96" spans="1:4" s="71" customFormat="1" ht="15.75">
      <c r="A96" s="417"/>
      <c r="B96" s="88"/>
      <c r="C96" s="78"/>
      <c r="D96" s="337"/>
    </row>
    <row r="97" spans="1:4" s="71" customFormat="1" ht="15.75">
      <c r="A97" s="426" t="s">
        <v>281</v>
      </c>
      <c r="B97" s="79"/>
      <c r="C97" s="89"/>
      <c r="D97" s="111"/>
    </row>
    <row r="98" spans="1:4" s="71" customFormat="1" ht="15.75">
      <c r="A98" s="417"/>
      <c r="B98" s="99" t="s">
        <v>287</v>
      </c>
      <c r="C98" s="78">
        <v>75.349999999999994</v>
      </c>
      <c r="D98" s="340">
        <v>10</v>
      </c>
    </row>
    <row r="99" spans="1:4" s="71" customFormat="1" ht="15.75">
      <c r="A99" s="426" t="s">
        <v>283</v>
      </c>
      <c r="B99" s="79"/>
      <c r="C99" s="89"/>
      <c r="D99" s="111"/>
    </row>
    <row r="100" spans="1:4" s="71" customFormat="1" ht="15.75">
      <c r="A100" s="417"/>
      <c r="B100" s="101" t="s">
        <v>279</v>
      </c>
      <c r="C100" s="78">
        <v>26.37</v>
      </c>
      <c r="D100" s="340">
        <v>3.5</v>
      </c>
    </row>
    <row r="101" spans="1:4" s="71" customFormat="1" ht="31.5">
      <c r="A101" s="435"/>
      <c r="B101" s="119" t="s">
        <v>87</v>
      </c>
      <c r="C101" s="120"/>
      <c r="D101" s="346"/>
    </row>
    <row r="127" ht="12.75" customHeight="1"/>
  </sheetData>
  <mergeCells count="1">
    <mergeCell ref="A54:D54"/>
  </mergeCells>
  <printOptions horizontalCentered="1"/>
  <pageMargins left="0.51" right="0.51" top="1" bottom="1" header="0.5" footer="0.5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U148"/>
  <sheetViews>
    <sheetView showGridLines="0" tabSelected="1" topLeftCell="A4" zoomScale="85" zoomScaleNormal="85" workbookViewId="0">
      <selection activeCell="G116" sqref="G116"/>
    </sheetView>
  </sheetViews>
  <sheetFormatPr defaultRowHeight="12.75"/>
  <cols>
    <col min="1" max="1" width="2.7109375" style="1" customWidth="1"/>
    <col min="2" max="2" width="31" style="1" customWidth="1"/>
    <col min="3" max="3" width="31.5703125" style="1" customWidth="1"/>
    <col min="4" max="4" width="13.85546875" style="1" customWidth="1"/>
    <col min="5" max="5" width="14" style="39" bestFit="1" customWidth="1"/>
    <col min="6" max="6" width="15" style="1" customWidth="1"/>
    <col min="7" max="7" width="14" style="318" bestFit="1" customWidth="1"/>
    <col min="8" max="16384" width="9.140625" style="1"/>
  </cols>
  <sheetData>
    <row r="2" spans="2:7" ht="15.75" thickBot="1">
      <c r="B2" s="388" t="s">
        <v>859</v>
      </c>
      <c r="C2" s="388"/>
      <c r="D2" s="388"/>
      <c r="E2" s="388"/>
      <c r="F2" s="388"/>
    </row>
    <row r="3" spans="2:7" ht="15.75" thickBot="1">
      <c r="B3" s="63"/>
      <c r="C3" s="63" t="s">
        <v>860</v>
      </c>
      <c r="D3" s="63"/>
      <c r="E3" s="63"/>
      <c r="F3" s="63"/>
    </row>
    <row r="4" spans="2:7" ht="30.75" customHeight="1">
      <c r="B4" s="14" t="s">
        <v>455</v>
      </c>
      <c r="C4" s="15" t="s">
        <v>461</v>
      </c>
      <c r="D4" s="16" t="s">
        <v>855</v>
      </c>
      <c r="E4" s="41" t="s">
        <v>856</v>
      </c>
      <c r="F4" s="16" t="s">
        <v>857</v>
      </c>
      <c r="G4" s="325" t="s">
        <v>858</v>
      </c>
    </row>
    <row r="5" spans="2:7">
      <c r="B5" s="12" t="s">
        <v>416</v>
      </c>
      <c r="C5" s="19" t="s">
        <v>447</v>
      </c>
      <c r="D5" s="20"/>
      <c r="E5" s="42"/>
      <c r="F5" s="20"/>
      <c r="G5" s="317"/>
    </row>
    <row r="6" spans="2:7">
      <c r="B6" s="21" t="s">
        <v>417</v>
      </c>
      <c r="C6" s="13">
        <v>1</v>
      </c>
      <c r="D6" s="22">
        <v>60</v>
      </c>
      <c r="E6" s="43">
        <v>7.9633685048775629</v>
      </c>
      <c r="F6" s="22">
        <f>G6*7.5345</f>
        <v>113.01750000000001</v>
      </c>
      <c r="G6" s="319">
        <v>15</v>
      </c>
    </row>
    <row r="7" spans="2:7">
      <c r="B7" s="23" t="s">
        <v>418</v>
      </c>
      <c r="C7" s="19" t="s">
        <v>448</v>
      </c>
      <c r="D7" s="24" t="s">
        <v>451</v>
      </c>
      <c r="E7" s="44"/>
      <c r="F7" s="22" t="e">
        <f>G7*7.5345</f>
        <v>#VALUE!</v>
      </c>
      <c r="G7" s="320" t="s">
        <v>878</v>
      </c>
    </row>
    <row r="8" spans="2:7">
      <c r="B8" s="21" t="s">
        <v>419</v>
      </c>
      <c r="C8" s="13">
        <v>0.33</v>
      </c>
      <c r="D8" s="22">
        <v>12</v>
      </c>
      <c r="E8" s="43">
        <v>1.5926737009755125</v>
      </c>
      <c r="F8" s="22"/>
      <c r="G8" s="319">
        <v>2.5</v>
      </c>
    </row>
    <row r="9" spans="2:7">
      <c r="B9" s="23" t="s">
        <v>420</v>
      </c>
      <c r="C9" s="19">
        <v>0.33</v>
      </c>
      <c r="D9" s="20">
        <v>14</v>
      </c>
      <c r="E9" s="44">
        <v>1.8581193178047646</v>
      </c>
      <c r="F9" s="22">
        <f t="shared" ref="F9:F31" si="0">G9*7.5345</f>
        <v>22.6035</v>
      </c>
      <c r="G9" s="321">
        <v>3</v>
      </c>
    </row>
    <row r="10" spans="2:7">
      <c r="B10" s="11" t="s">
        <v>421</v>
      </c>
      <c r="C10" s="13"/>
      <c r="D10" s="22"/>
      <c r="E10" s="43"/>
      <c r="F10" s="22">
        <f>G10*7.5345</f>
        <v>0</v>
      </c>
      <c r="G10" s="319"/>
    </row>
    <row r="11" spans="2:7" ht="25.5">
      <c r="B11" s="23" t="s">
        <v>422</v>
      </c>
      <c r="C11" s="19">
        <v>0.2</v>
      </c>
      <c r="D11" s="24" t="s">
        <v>452</v>
      </c>
      <c r="E11" s="45" t="s">
        <v>687</v>
      </c>
      <c r="F11" s="22" t="e">
        <f t="shared" si="0"/>
        <v>#VALUE!</v>
      </c>
      <c r="G11" s="320" t="s">
        <v>879</v>
      </c>
    </row>
    <row r="12" spans="2:7">
      <c r="B12" s="21" t="s">
        <v>423</v>
      </c>
      <c r="C12" s="13">
        <v>0.25</v>
      </c>
      <c r="D12" s="22">
        <v>12</v>
      </c>
      <c r="E12" s="43">
        <v>1.5926737009755125</v>
      </c>
      <c r="F12" s="22">
        <f t="shared" si="0"/>
        <v>15.069000000000001</v>
      </c>
      <c r="G12" s="319">
        <v>2</v>
      </c>
    </row>
    <row r="13" spans="2:7">
      <c r="B13" s="23" t="s">
        <v>424</v>
      </c>
      <c r="C13" s="19" t="s">
        <v>449</v>
      </c>
      <c r="D13" s="24" t="s">
        <v>453</v>
      </c>
      <c r="E13" s="44" t="s">
        <v>688</v>
      </c>
      <c r="F13" s="22" t="e">
        <f t="shared" si="0"/>
        <v>#VALUE!</v>
      </c>
      <c r="G13" s="320" t="s">
        <v>880</v>
      </c>
    </row>
    <row r="14" spans="2:7">
      <c r="B14" s="21" t="s">
        <v>425</v>
      </c>
      <c r="C14" s="13">
        <v>0.5</v>
      </c>
      <c r="D14" s="22">
        <v>12</v>
      </c>
      <c r="E14" s="43">
        <v>1.5926737009755125</v>
      </c>
      <c r="F14" s="22">
        <f t="shared" si="0"/>
        <v>15.069000000000001</v>
      </c>
      <c r="G14" s="319">
        <v>2</v>
      </c>
    </row>
    <row r="15" spans="2:7">
      <c r="B15" s="23"/>
      <c r="C15" s="19"/>
      <c r="D15" s="20"/>
      <c r="E15" s="44"/>
      <c r="F15" s="22">
        <f t="shared" si="0"/>
        <v>0</v>
      </c>
      <c r="G15" s="321"/>
    </row>
    <row r="16" spans="2:7">
      <c r="B16" s="21" t="s">
        <v>426</v>
      </c>
      <c r="C16" s="13" t="s">
        <v>408</v>
      </c>
      <c r="D16" s="22">
        <v>9</v>
      </c>
      <c r="E16" s="43">
        <v>1.1945052757316343</v>
      </c>
      <c r="F16" s="22">
        <f t="shared" si="0"/>
        <v>15.069000000000001</v>
      </c>
      <c r="G16" s="319">
        <v>2</v>
      </c>
    </row>
    <row r="17" spans="2:9">
      <c r="B17" s="23" t="s">
        <v>427</v>
      </c>
      <c r="C17" s="19">
        <v>0.25</v>
      </c>
      <c r="D17" s="20">
        <v>12</v>
      </c>
      <c r="E17" s="44">
        <v>1.5926737009755125</v>
      </c>
      <c r="F17" s="22">
        <f t="shared" si="0"/>
        <v>15.069000000000001</v>
      </c>
      <c r="G17" s="321">
        <v>2</v>
      </c>
    </row>
    <row r="18" spans="2:9">
      <c r="B18" s="21" t="s">
        <v>428</v>
      </c>
      <c r="C18" s="13">
        <v>0.25</v>
      </c>
      <c r="D18" s="22">
        <v>9</v>
      </c>
      <c r="E18" s="43">
        <v>1.1945052757316343</v>
      </c>
      <c r="F18" s="22">
        <f t="shared" si="0"/>
        <v>13.562100000000001</v>
      </c>
      <c r="G18" s="319">
        <v>1.8</v>
      </c>
    </row>
    <row r="19" spans="2:9">
      <c r="B19" s="23" t="s">
        <v>429</v>
      </c>
      <c r="C19" s="19">
        <v>0.25</v>
      </c>
      <c r="D19" s="20">
        <v>12</v>
      </c>
      <c r="E19" s="44">
        <v>1.5926737009755125</v>
      </c>
      <c r="F19" s="22">
        <f t="shared" si="0"/>
        <v>15.069000000000001</v>
      </c>
      <c r="G19" s="321">
        <v>2</v>
      </c>
    </row>
    <row r="20" spans="2:9">
      <c r="B20" s="21" t="s">
        <v>430</v>
      </c>
      <c r="C20" s="13">
        <v>0.2</v>
      </c>
      <c r="D20" s="22">
        <v>15</v>
      </c>
      <c r="E20" s="43">
        <v>1.9908421262193907</v>
      </c>
      <c r="F20" s="22">
        <f t="shared" si="0"/>
        <v>22.6035</v>
      </c>
      <c r="G20" s="319">
        <v>3</v>
      </c>
    </row>
    <row r="21" spans="2:9" ht="15.75">
      <c r="B21" s="23" t="s">
        <v>407</v>
      </c>
      <c r="C21" s="19">
        <v>0.25</v>
      </c>
      <c r="D21" s="20">
        <v>12</v>
      </c>
      <c r="E21" s="44">
        <v>1.5926737009755125</v>
      </c>
      <c r="F21" s="22">
        <f t="shared" si="0"/>
        <v>18.83625</v>
      </c>
      <c r="G21" s="321">
        <v>2.5</v>
      </c>
      <c r="I21" s="57"/>
    </row>
    <row r="22" spans="2:9" ht="15">
      <c r="B22" s="21" t="s">
        <v>431</v>
      </c>
      <c r="C22" s="13">
        <v>0.25</v>
      </c>
      <c r="D22" s="22">
        <v>20</v>
      </c>
      <c r="E22" s="43">
        <v>2.654456168292521</v>
      </c>
      <c r="F22" s="22">
        <f t="shared" si="0"/>
        <v>37.672499999999999</v>
      </c>
      <c r="G22" s="319">
        <v>5</v>
      </c>
      <c r="I22" s="58"/>
    </row>
    <row r="23" spans="2:9" ht="15.75">
      <c r="B23" s="12" t="s">
        <v>409</v>
      </c>
      <c r="C23" s="19" t="s">
        <v>450</v>
      </c>
      <c r="D23" s="20"/>
      <c r="E23" s="44"/>
      <c r="F23" s="22">
        <f t="shared" si="0"/>
        <v>0</v>
      </c>
      <c r="G23" s="321"/>
      <c r="I23" s="57"/>
    </row>
    <row r="24" spans="2:9" s="10" customFormat="1">
      <c r="B24" s="25" t="s">
        <v>410</v>
      </c>
      <c r="C24" s="26">
        <v>1</v>
      </c>
      <c r="D24" s="27">
        <v>12</v>
      </c>
      <c r="E24" s="46">
        <v>1.5926737009755125</v>
      </c>
      <c r="F24" s="22">
        <f t="shared" si="0"/>
        <v>12.80865</v>
      </c>
      <c r="G24" s="59">
        <v>1.7</v>
      </c>
    </row>
    <row r="25" spans="2:9" s="10" customFormat="1">
      <c r="B25" s="28" t="s">
        <v>432</v>
      </c>
      <c r="C25" s="29">
        <v>1</v>
      </c>
      <c r="D25" s="30">
        <v>13</v>
      </c>
      <c r="E25" s="47">
        <v>1.7253965093901387</v>
      </c>
      <c r="F25" s="22">
        <f t="shared" si="0"/>
        <v>13.562100000000001</v>
      </c>
      <c r="G25" s="60">
        <v>1.8</v>
      </c>
    </row>
    <row r="26" spans="2:9" s="10" customFormat="1">
      <c r="B26" s="25" t="s">
        <v>433</v>
      </c>
      <c r="C26" s="26">
        <v>1</v>
      </c>
      <c r="D26" s="27">
        <v>14</v>
      </c>
      <c r="E26" s="46">
        <v>1.8581193178047646</v>
      </c>
      <c r="F26" s="22">
        <f t="shared" si="0"/>
        <v>15.069000000000001</v>
      </c>
      <c r="G26" s="59">
        <v>2</v>
      </c>
    </row>
    <row r="27" spans="2:9" s="10" customFormat="1">
      <c r="B27" s="28" t="s">
        <v>411</v>
      </c>
      <c r="C27" s="29">
        <v>1</v>
      </c>
      <c r="D27" s="30">
        <v>16</v>
      </c>
      <c r="E27" s="47">
        <v>2.1235649346340169</v>
      </c>
      <c r="F27" s="22">
        <f t="shared" si="0"/>
        <v>17.329349999999998</v>
      </c>
      <c r="G27" s="60">
        <v>2.2999999999999998</v>
      </c>
    </row>
    <row r="28" spans="2:9" s="10" customFormat="1">
      <c r="B28" s="25" t="s">
        <v>412</v>
      </c>
      <c r="C28" s="26">
        <v>1</v>
      </c>
      <c r="D28" s="27">
        <v>10</v>
      </c>
      <c r="E28" s="46">
        <v>1.3272280841462605</v>
      </c>
      <c r="F28" s="22">
        <f t="shared" si="0"/>
        <v>12.055200000000001</v>
      </c>
      <c r="G28" s="59">
        <v>1.6</v>
      </c>
    </row>
    <row r="29" spans="2:9" s="10" customFormat="1">
      <c r="B29" s="28" t="s">
        <v>413</v>
      </c>
      <c r="C29" s="29">
        <v>1</v>
      </c>
      <c r="D29" s="30">
        <v>12</v>
      </c>
      <c r="E29" s="47">
        <v>1.5926737009755125</v>
      </c>
      <c r="F29" s="22">
        <f t="shared" si="0"/>
        <v>15.069000000000001</v>
      </c>
      <c r="G29" s="60">
        <v>2</v>
      </c>
    </row>
    <row r="30" spans="2:9" s="10" customFormat="1">
      <c r="B30" s="28" t="s">
        <v>434</v>
      </c>
      <c r="C30" s="29">
        <v>1</v>
      </c>
      <c r="D30" s="30">
        <v>10</v>
      </c>
      <c r="E30" s="47">
        <v>1.3272280841462605</v>
      </c>
      <c r="F30" s="22">
        <f t="shared" si="0"/>
        <v>15.069000000000001</v>
      </c>
      <c r="G30" s="60">
        <v>2</v>
      </c>
    </row>
    <row r="31" spans="2:9" s="10" customFormat="1">
      <c r="B31" s="28" t="s">
        <v>435</v>
      </c>
      <c r="C31" s="29">
        <v>1</v>
      </c>
      <c r="D31" s="30">
        <v>14</v>
      </c>
      <c r="E31" s="47">
        <v>1.8581193178047646</v>
      </c>
      <c r="F31" s="22">
        <f t="shared" si="0"/>
        <v>18.83625</v>
      </c>
      <c r="G31" s="60">
        <v>2.5</v>
      </c>
    </row>
    <row r="32" spans="2:9" s="10" customFormat="1" ht="15" customHeight="1">
      <c r="B32" s="387" t="s">
        <v>721</v>
      </c>
      <c r="C32" s="387"/>
      <c r="D32" s="387"/>
      <c r="E32" s="387"/>
      <c r="F32" s="387"/>
      <c r="G32" s="326"/>
    </row>
    <row r="33" spans="2:7" s="10" customFormat="1">
      <c r="B33" s="31" t="s">
        <v>414</v>
      </c>
      <c r="C33" s="29"/>
      <c r="D33" s="30"/>
      <c r="E33" s="47"/>
      <c r="F33" s="30"/>
      <c r="G33" s="60"/>
    </row>
    <row r="34" spans="2:7" s="10" customFormat="1">
      <c r="B34" s="25" t="s">
        <v>436</v>
      </c>
      <c r="C34" s="26">
        <v>1</v>
      </c>
      <c r="D34" s="27">
        <v>15</v>
      </c>
      <c r="E34" s="46">
        <v>1.9908421262193907</v>
      </c>
      <c r="F34" s="22">
        <f t="shared" ref="F34:F48" si="1">G34*7.5345</f>
        <v>21.096599999999999</v>
      </c>
      <c r="G34" s="59">
        <v>2.8</v>
      </c>
    </row>
    <row r="35" spans="2:7" s="10" customFormat="1">
      <c r="B35" s="28" t="s">
        <v>437</v>
      </c>
      <c r="C35" s="29">
        <v>1</v>
      </c>
      <c r="D35" s="30">
        <v>17</v>
      </c>
      <c r="E35" s="47">
        <v>2.256287743048643</v>
      </c>
      <c r="F35" s="22">
        <f t="shared" si="1"/>
        <v>26.370750000000001</v>
      </c>
      <c r="G35" s="60">
        <v>3.5</v>
      </c>
    </row>
    <row r="36" spans="2:7" s="10" customFormat="1">
      <c r="B36" s="25" t="s">
        <v>415</v>
      </c>
      <c r="C36" s="26">
        <v>1</v>
      </c>
      <c r="D36" s="27">
        <v>12</v>
      </c>
      <c r="E36" s="46">
        <v>1.5926737009755125</v>
      </c>
      <c r="F36" s="22">
        <f t="shared" si="1"/>
        <v>18.83625</v>
      </c>
      <c r="G36" s="59">
        <v>2.5</v>
      </c>
    </row>
    <row r="37" spans="2:7" s="10" customFormat="1">
      <c r="B37" s="28" t="s">
        <v>438</v>
      </c>
      <c r="C37" s="29">
        <v>1</v>
      </c>
      <c r="D37" s="32" t="s">
        <v>454</v>
      </c>
      <c r="E37" s="48" t="s">
        <v>689</v>
      </c>
      <c r="F37" s="22">
        <f t="shared" si="1"/>
        <v>18.83625</v>
      </c>
      <c r="G37" s="327">
        <v>2.5</v>
      </c>
    </row>
    <row r="38" spans="2:7" s="10" customFormat="1">
      <c r="B38" s="25" t="s">
        <v>439</v>
      </c>
      <c r="C38" s="26">
        <v>1</v>
      </c>
      <c r="D38" s="27">
        <v>6</v>
      </c>
      <c r="E38" s="46">
        <v>0.79633685048775626</v>
      </c>
      <c r="F38" s="22">
        <f t="shared" si="1"/>
        <v>11.30175</v>
      </c>
      <c r="G38" s="59">
        <v>1.5</v>
      </c>
    </row>
    <row r="39" spans="2:7" s="10" customFormat="1">
      <c r="B39" s="28" t="s">
        <v>440</v>
      </c>
      <c r="C39" s="29">
        <v>1</v>
      </c>
      <c r="D39" s="30">
        <v>5</v>
      </c>
      <c r="E39" s="47">
        <v>0.66361404207313024</v>
      </c>
      <c r="F39" s="22">
        <f t="shared" si="1"/>
        <v>11.30175</v>
      </c>
      <c r="G39" s="60">
        <v>1.5</v>
      </c>
    </row>
    <row r="40" spans="2:7" s="10" customFormat="1">
      <c r="B40" s="25" t="s">
        <v>441</v>
      </c>
      <c r="C40" s="26">
        <v>1</v>
      </c>
      <c r="D40" s="27">
        <v>8</v>
      </c>
      <c r="E40" s="46">
        <v>1.0617824673170084</v>
      </c>
      <c r="F40" s="22">
        <f t="shared" si="1"/>
        <v>15.069000000000001</v>
      </c>
      <c r="G40" s="59">
        <v>2</v>
      </c>
    </row>
    <row r="41" spans="2:7" s="10" customFormat="1">
      <c r="B41" s="28" t="s">
        <v>442</v>
      </c>
      <c r="C41" s="29">
        <v>1</v>
      </c>
      <c r="D41" s="30">
        <v>15</v>
      </c>
      <c r="E41" s="47">
        <v>1.9908421262193907</v>
      </c>
      <c r="F41" s="22">
        <f t="shared" si="1"/>
        <v>18.83625</v>
      </c>
      <c r="G41" s="60">
        <v>2.5</v>
      </c>
    </row>
    <row r="42" spans="2:7" s="10" customFormat="1">
      <c r="B42" s="25" t="s">
        <v>443</v>
      </c>
      <c r="C42" s="26">
        <v>1</v>
      </c>
      <c r="D42" s="27">
        <v>12</v>
      </c>
      <c r="E42" s="46">
        <v>1.5926737009755125</v>
      </c>
      <c r="F42" s="22">
        <f t="shared" si="1"/>
        <v>15.069000000000001</v>
      </c>
      <c r="G42" s="59">
        <v>2</v>
      </c>
    </row>
    <row r="43" spans="2:7" s="10" customFormat="1">
      <c r="B43" s="28" t="s">
        <v>740</v>
      </c>
      <c r="C43" s="29" t="s">
        <v>741</v>
      </c>
      <c r="D43" s="30">
        <v>15</v>
      </c>
      <c r="E43" s="47">
        <v>1.9908421262193907</v>
      </c>
      <c r="F43" s="22">
        <f t="shared" si="1"/>
        <v>15.069000000000001</v>
      </c>
      <c r="G43" s="60">
        <v>2</v>
      </c>
    </row>
    <row r="44" spans="2:7">
      <c r="B44" s="21" t="s">
        <v>744</v>
      </c>
      <c r="C44" s="13" t="s">
        <v>742</v>
      </c>
      <c r="D44" s="22">
        <v>22</v>
      </c>
      <c r="E44" s="43">
        <v>2.9199017851217732</v>
      </c>
      <c r="F44" s="22">
        <f t="shared" si="1"/>
        <v>22.6035</v>
      </c>
      <c r="G44" s="319">
        <v>3</v>
      </c>
    </row>
    <row r="45" spans="2:7">
      <c r="B45" s="23" t="s">
        <v>743</v>
      </c>
      <c r="C45" s="19" t="s">
        <v>745</v>
      </c>
      <c r="D45" s="22">
        <v>22</v>
      </c>
      <c r="E45" s="44">
        <v>2.9199017851217732</v>
      </c>
      <c r="F45" s="22">
        <f t="shared" si="1"/>
        <v>22.6035</v>
      </c>
      <c r="G45" s="321">
        <v>3</v>
      </c>
    </row>
    <row r="46" spans="2:7">
      <c r="B46" s="21" t="s">
        <v>444</v>
      </c>
      <c r="C46" s="13">
        <v>1</v>
      </c>
      <c r="D46" s="22">
        <v>6</v>
      </c>
      <c r="E46" s="43">
        <v>0.79633685048775626</v>
      </c>
      <c r="F46" s="22">
        <f t="shared" si="1"/>
        <v>7.5345000000000004</v>
      </c>
      <c r="G46" s="319">
        <v>1</v>
      </c>
    </row>
    <row r="47" spans="2:7">
      <c r="B47" s="23" t="s">
        <v>445</v>
      </c>
      <c r="C47" s="19">
        <v>1</v>
      </c>
      <c r="D47" s="20">
        <v>6</v>
      </c>
      <c r="E47" s="44">
        <v>0.79633685048775626</v>
      </c>
      <c r="F47" s="22">
        <f t="shared" si="1"/>
        <v>7.5345000000000004</v>
      </c>
      <c r="G47" s="321">
        <v>1</v>
      </c>
    </row>
    <row r="48" spans="2:7" ht="13.5" thickBot="1">
      <c r="B48" s="21" t="s">
        <v>446</v>
      </c>
      <c r="C48" s="13">
        <v>1</v>
      </c>
      <c r="D48" s="22">
        <v>15</v>
      </c>
      <c r="E48" s="43">
        <v>1.9908421262193907</v>
      </c>
      <c r="F48" s="22">
        <f t="shared" si="1"/>
        <v>21.096599999999999</v>
      </c>
      <c r="G48" s="319">
        <v>2.8</v>
      </c>
    </row>
    <row r="49" spans="2:7" ht="30.75" thickBot="1">
      <c r="B49" s="17" t="s">
        <v>462</v>
      </c>
      <c r="C49" s="18" t="s">
        <v>461</v>
      </c>
      <c r="D49" s="16" t="s">
        <v>855</v>
      </c>
      <c r="E49" s="41" t="s">
        <v>856</v>
      </c>
      <c r="F49" s="16" t="s">
        <v>857</v>
      </c>
      <c r="G49" s="325" t="s">
        <v>858</v>
      </c>
    </row>
    <row r="50" spans="2:7" ht="15">
      <c r="B50" s="6"/>
      <c r="C50" s="7" t="s">
        <v>447</v>
      </c>
      <c r="D50" s="5"/>
      <c r="E50" s="49"/>
      <c r="F50" s="5"/>
      <c r="G50" s="328"/>
    </row>
    <row r="51" spans="2:7">
      <c r="B51" s="21" t="s">
        <v>463</v>
      </c>
      <c r="C51" s="13"/>
      <c r="D51" s="22" t="s">
        <v>5</v>
      </c>
      <c r="E51" s="43"/>
      <c r="F51" s="22" t="s">
        <v>5</v>
      </c>
      <c r="G51" s="319"/>
    </row>
    <row r="52" spans="2:7">
      <c r="B52" s="23" t="s">
        <v>464</v>
      </c>
      <c r="C52" s="19">
        <v>0.03</v>
      </c>
      <c r="D52" s="20">
        <v>10</v>
      </c>
      <c r="E52" s="42">
        <v>1.3272280841462605</v>
      </c>
      <c r="F52" s="22">
        <f t="shared" ref="F52:F115" si="2">G52*7.5345</f>
        <v>15.069000000000001</v>
      </c>
      <c r="G52" s="317">
        <v>2</v>
      </c>
    </row>
    <row r="53" spans="2:7">
      <c r="B53" s="21" t="s">
        <v>465</v>
      </c>
      <c r="C53" s="13">
        <v>0.03</v>
      </c>
      <c r="D53" s="22">
        <v>10</v>
      </c>
      <c r="E53" s="50">
        <v>1.3272280841462605</v>
      </c>
      <c r="F53" s="22">
        <f t="shared" si="2"/>
        <v>15.069000000000001</v>
      </c>
      <c r="G53" s="322">
        <v>2</v>
      </c>
    </row>
    <row r="54" spans="2:7">
      <c r="B54" s="23" t="s">
        <v>466</v>
      </c>
      <c r="C54" s="19">
        <v>0.03</v>
      </c>
      <c r="D54" s="20">
        <v>10</v>
      </c>
      <c r="E54" s="42">
        <v>1.3272280841462605</v>
      </c>
      <c r="F54" s="22">
        <f t="shared" si="2"/>
        <v>15.069000000000001</v>
      </c>
      <c r="G54" s="317">
        <v>2</v>
      </c>
    </row>
    <row r="55" spans="2:7">
      <c r="B55" s="21" t="s">
        <v>467</v>
      </c>
      <c r="C55" s="13">
        <v>0.1</v>
      </c>
      <c r="D55" s="22">
        <v>14</v>
      </c>
      <c r="E55" s="50">
        <v>1.8581193178047646</v>
      </c>
      <c r="F55" s="22">
        <f t="shared" si="2"/>
        <v>18.83625</v>
      </c>
      <c r="G55" s="322">
        <v>2.5</v>
      </c>
    </row>
    <row r="56" spans="2:7">
      <c r="B56" s="23" t="s">
        <v>468</v>
      </c>
      <c r="C56" s="19">
        <v>0.1</v>
      </c>
      <c r="D56" s="20">
        <v>14</v>
      </c>
      <c r="E56" s="42">
        <v>1.8581193178047646</v>
      </c>
      <c r="F56" s="22">
        <f t="shared" si="2"/>
        <v>18.83625</v>
      </c>
      <c r="G56" s="317">
        <v>2.5</v>
      </c>
    </row>
    <row r="57" spans="2:7">
      <c r="B57" s="21" t="s">
        <v>469</v>
      </c>
      <c r="C57" s="13">
        <v>0.03</v>
      </c>
      <c r="D57" s="22">
        <v>16</v>
      </c>
      <c r="E57" s="50">
        <v>2.1235649346340169</v>
      </c>
      <c r="F57" s="22">
        <f t="shared" si="2"/>
        <v>22.6035</v>
      </c>
      <c r="G57" s="322">
        <v>3</v>
      </c>
    </row>
    <row r="58" spans="2:7">
      <c r="B58" s="23" t="s">
        <v>470</v>
      </c>
      <c r="C58" s="19" t="s">
        <v>5</v>
      </c>
      <c r="D58" s="20" t="s">
        <v>5</v>
      </c>
      <c r="E58" s="42"/>
      <c r="F58" s="22">
        <f t="shared" si="2"/>
        <v>0</v>
      </c>
      <c r="G58" s="317"/>
    </row>
    <row r="59" spans="2:7">
      <c r="B59" s="21" t="s">
        <v>471</v>
      </c>
      <c r="C59" s="13">
        <v>0.03</v>
      </c>
      <c r="D59" s="22">
        <v>10</v>
      </c>
      <c r="E59" s="50">
        <v>1.3272280841462605</v>
      </c>
      <c r="F59" s="22">
        <f t="shared" si="2"/>
        <v>15.069000000000001</v>
      </c>
      <c r="G59" s="322">
        <v>2</v>
      </c>
    </row>
    <row r="60" spans="2:7">
      <c r="B60" s="23" t="s">
        <v>472</v>
      </c>
      <c r="C60" s="19">
        <v>0.03</v>
      </c>
      <c r="D60" s="20">
        <v>10</v>
      </c>
      <c r="E60" s="42">
        <v>1.3272280841462605</v>
      </c>
      <c r="F60" s="22">
        <f t="shared" si="2"/>
        <v>15.069000000000001</v>
      </c>
      <c r="G60" s="317">
        <v>2</v>
      </c>
    </row>
    <row r="61" spans="2:7">
      <c r="B61" s="21" t="s">
        <v>473</v>
      </c>
      <c r="C61" s="13">
        <v>0.03</v>
      </c>
      <c r="D61" s="22">
        <v>10</v>
      </c>
      <c r="E61" s="50">
        <v>1.3272280841462605</v>
      </c>
      <c r="F61" s="22">
        <f t="shared" si="2"/>
        <v>15.069000000000001</v>
      </c>
      <c r="G61" s="322">
        <v>2</v>
      </c>
    </row>
    <row r="62" spans="2:7">
      <c r="B62" s="23" t="s">
        <v>474</v>
      </c>
      <c r="C62" s="19">
        <v>0.03</v>
      </c>
      <c r="D62" s="20">
        <v>19</v>
      </c>
      <c r="E62" s="42">
        <v>2.5217333598778948</v>
      </c>
      <c r="F62" s="22">
        <f t="shared" si="2"/>
        <v>22.6035</v>
      </c>
      <c r="G62" s="317">
        <v>3</v>
      </c>
    </row>
    <row r="63" spans="2:7">
      <c r="B63" s="21" t="s">
        <v>475</v>
      </c>
      <c r="C63" s="13">
        <v>0.03</v>
      </c>
      <c r="D63" s="22">
        <v>10</v>
      </c>
      <c r="E63" s="50">
        <v>1.3272280841462605</v>
      </c>
      <c r="F63" s="22">
        <f t="shared" si="2"/>
        <v>15.069000000000001</v>
      </c>
      <c r="G63" s="322">
        <v>2</v>
      </c>
    </row>
    <row r="64" spans="2:7">
      <c r="B64" s="23" t="s">
        <v>476</v>
      </c>
      <c r="C64" s="19">
        <v>0.03</v>
      </c>
      <c r="D64" s="20">
        <v>19</v>
      </c>
      <c r="E64" s="42">
        <v>2.5217333598778948</v>
      </c>
      <c r="F64" s="22">
        <f t="shared" si="2"/>
        <v>22.6035</v>
      </c>
      <c r="G64" s="317">
        <v>3</v>
      </c>
    </row>
    <row r="65" spans="2:7">
      <c r="B65" s="21" t="s">
        <v>477</v>
      </c>
      <c r="C65" s="13">
        <v>0.03</v>
      </c>
      <c r="D65" s="22">
        <v>10</v>
      </c>
      <c r="E65" s="50">
        <v>1.3272280841462605</v>
      </c>
      <c r="F65" s="22">
        <f t="shared" si="2"/>
        <v>15.069000000000001</v>
      </c>
      <c r="G65" s="322">
        <v>2</v>
      </c>
    </row>
    <row r="66" spans="2:7">
      <c r="B66" s="23" t="s">
        <v>478</v>
      </c>
      <c r="C66" s="19">
        <v>0.03</v>
      </c>
      <c r="D66" s="20">
        <v>10</v>
      </c>
      <c r="E66" s="42">
        <v>1.3272280841462605</v>
      </c>
      <c r="F66" s="22">
        <f t="shared" si="2"/>
        <v>15.069000000000001</v>
      </c>
      <c r="G66" s="317">
        <v>2</v>
      </c>
    </row>
    <row r="67" spans="2:7">
      <c r="B67" s="21" t="s">
        <v>479</v>
      </c>
      <c r="C67" s="13">
        <v>0.03</v>
      </c>
      <c r="D67" s="22">
        <v>10</v>
      </c>
      <c r="E67" s="50">
        <v>1.3272280841462605</v>
      </c>
      <c r="F67" s="22">
        <f t="shared" si="2"/>
        <v>15.069000000000001</v>
      </c>
      <c r="G67" s="322">
        <v>2</v>
      </c>
    </row>
    <row r="68" spans="2:7">
      <c r="B68" s="23" t="s">
        <v>480</v>
      </c>
      <c r="C68" s="19">
        <v>0.03</v>
      </c>
      <c r="D68" s="20">
        <v>19</v>
      </c>
      <c r="E68" s="42">
        <v>2.5217333598778948</v>
      </c>
      <c r="F68" s="22">
        <f t="shared" si="2"/>
        <v>22.6035</v>
      </c>
      <c r="G68" s="317">
        <v>3</v>
      </c>
    </row>
    <row r="69" spans="2:7">
      <c r="B69" s="21" t="s">
        <v>481</v>
      </c>
      <c r="C69" s="13">
        <v>0.03</v>
      </c>
      <c r="D69" s="22">
        <v>10</v>
      </c>
      <c r="E69" s="50">
        <v>1.3272280841462605</v>
      </c>
      <c r="F69" s="22">
        <f t="shared" si="2"/>
        <v>15.069000000000001</v>
      </c>
      <c r="G69" s="322">
        <v>2</v>
      </c>
    </row>
    <row r="70" spans="2:7">
      <c r="B70" s="23" t="s">
        <v>482</v>
      </c>
      <c r="C70" s="19">
        <v>0.03</v>
      </c>
      <c r="D70" s="20">
        <v>10</v>
      </c>
      <c r="E70" s="42">
        <v>1.3272280841462605</v>
      </c>
      <c r="F70" s="22">
        <f t="shared" si="2"/>
        <v>15.069000000000001</v>
      </c>
      <c r="G70" s="317">
        <v>2</v>
      </c>
    </row>
    <row r="71" spans="2:7">
      <c r="B71" s="21" t="s">
        <v>483</v>
      </c>
      <c r="C71" s="13">
        <v>0.1</v>
      </c>
      <c r="D71" s="22">
        <v>14</v>
      </c>
      <c r="E71" s="50">
        <v>1.8581193178047646</v>
      </c>
      <c r="F71" s="22">
        <f t="shared" si="2"/>
        <v>18.83625</v>
      </c>
      <c r="G71" s="322">
        <v>2.5</v>
      </c>
    </row>
    <row r="72" spans="2:7">
      <c r="B72" s="23" t="s">
        <v>484</v>
      </c>
      <c r="C72" s="19">
        <v>0.03</v>
      </c>
      <c r="D72" s="20">
        <v>10</v>
      </c>
      <c r="E72" s="42">
        <v>1.3272280841462605</v>
      </c>
      <c r="F72" s="22">
        <f t="shared" si="2"/>
        <v>15.069000000000001</v>
      </c>
      <c r="G72" s="317">
        <v>2</v>
      </c>
    </row>
    <row r="73" spans="2:7">
      <c r="B73" s="11" t="s">
        <v>485</v>
      </c>
      <c r="C73" s="13" t="s">
        <v>5</v>
      </c>
      <c r="D73" s="22" t="s">
        <v>5</v>
      </c>
      <c r="E73" s="50"/>
      <c r="F73" s="22">
        <f t="shared" si="2"/>
        <v>0</v>
      </c>
      <c r="G73" s="322"/>
    </row>
    <row r="74" spans="2:7">
      <c r="B74" s="23" t="s">
        <v>486</v>
      </c>
      <c r="C74" s="19">
        <v>0.03</v>
      </c>
      <c r="D74" s="20">
        <v>19</v>
      </c>
      <c r="E74" s="42">
        <v>2.5217333598778948</v>
      </c>
      <c r="F74" s="22">
        <f t="shared" si="2"/>
        <v>30.138000000000002</v>
      </c>
      <c r="G74" s="317">
        <v>4</v>
      </c>
    </row>
    <row r="75" spans="2:7">
      <c r="B75" s="21" t="s">
        <v>487</v>
      </c>
      <c r="C75" s="13">
        <v>0.03</v>
      </c>
      <c r="D75" s="22">
        <v>19</v>
      </c>
      <c r="E75" s="50">
        <v>2.5217333598778948</v>
      </c>
      <c r="F75" s="22">
        <f t="shared" si="2"/>
        <v>30.138000000000002</v>
      </c>
      <c r="G75" s="322">
        <v>4</v>
      </c>
    </row>
    <row r="76" spans="2:7">
      <c r="B76" s="12" t="s">
        <v>488</v>
      </c>
      <c r="C76" s="19" t="s">
        <v>5</v>
      </c>
      <c r="D76" s="20" t="s">
        <v>5</v>
      </c>
      <c r="E76" s="42"/>
      <c r="F76" s="22">
        <f t="shared" si="2"/>
        <v>0</v>
      </c>
      <c r="G76" s="317"/>
    </row>
    <row r="77" spans="2:7">
      <c r="B77" s="21" t="s">
        <v>489</v>
      </c>
      <c r="C77" s="13">
        <v>0.03</v>
      </c>
      <c r="D77" s="22">
        <v>22</v>
      </c>
      <c r="E77" s="50">
        <v>2.9199017851217732</v>
      </c>
      <c r="F77" s="22">
        <f t="shared" si="2"/>
        <v>30.138000000000002</v>
      </c>
      <c r="G77" s="322">
        <v>4</v>
      </c>
    </row>
    <row r="78" spans="2:7">
      <c r="B78" s="23" t="s">
        <v>490</v>
      </c>
      <c r="C78" s="19">
        <v>0.03</v>
      </c>
      <c r="D78" s="20">
        <v>12</v>
      </c>
      <c r="E78" s="42">
        <v>1.5926737009755125</v>
      </c>
      <c r="F78" s="22">
        <f t="shared" si="2"/>
        <v>24.110400000000002</v>
      </c>
      <c r="G78" s="317">
        <v>3.2</v>
      </c>
    </row>
    <row r="79" spans="2:7">
      <c r="B79" s="21" t="s">
        <v>491</v>
      </c>
      <c r="C79" s="13">
        <v>0.03</v>
      </c>
      <c r="D79" s="22">
        <v>12</v>
      </c>
      <c r="E79" s="50">
        <v>1.5926737009755125</v>
      </c>
      <c r="F79" s="22">
        <f t="shared" si="2"/>
        <v>24.110400000000002</v>
      </c>
      <c r="G79" s="322">
        <v>3.2</v>
      </c>
    </row>
    <row r="80" spans="2:7">
      <c r="B80" s="23" t="s">
        <v>492</v>
      </c>
      <c r="C80" s="19">
        <v>0.03</v>
      </c>
      <c r="D80" s="20">
        <v>12</v>
      </c>
      <c r="E80" s="42">
        <v>1.5926737009755125</v>
      </c>
      <c r="F80" s="22">
        <f t="shared" si="2"/>
        <v>24.110400000000002</v>
      </c>
      <c r="G80" s="317">
        <v>3.2</v>
      </c>
    </row>
    <row r="81" spans="2:7">
      <c r="B81" s="21" t="s">
        <v>493</v>
      </c>
      <c r="C81" s="13" t="s">
        <v>5</v>
      </c>
      <c r="D81" s="22" t="s">
        <v>5</v>
      </c>
      <c r="E81" s="50"/>
      <c r="F81" s="22">
        <f t="shared" si="2"/>
        <v>0</v>
      </c>
      <c r="G81" s="322"/>
    </row>
    <row r="82" spans="2:7">
      <c r="B82" s="21" t="s">
        <v>494</v>
      </c>
      <c r="C82" s="13">
        <v>0.03</v>
      </c>
      <c r="D82" s="22">
        <v>20</v>
      </c>
      <c r="E82" s="50">
        <v>2.654456168292521</v>
      </c>
      <c r="F82" s="22">
        <f t="shared" si="2"/>
        <v>30.138000000000002</v>
      </c>
      <c r="G82" s="322">
        <v>4</v>
      </c>
    </row>
    <row r="83" spans="2:7">
      <c r="B83" s="23" t="s">
        <v>495</v>
      </c>
      <c r="C83" s="19" t="s">
        <v>5</v>
      </c>
      <c r="D83" s="20" t="s">
        <v>5</v>
      </c>
      <c r="E83" s="42"/>
      <c r="F83" s="22">
        <f t="shared" si="2"/>
        <v>0</v>
      </c>
      <c r="G83" s="317"/>
    </row>
    <row r="84" spans="2:7">
      <c r="B84" s="21" t="s">
        <v>496</v>
      </c>
      <c r="C84" s="13">
        <v>1</v>
      </c>
      <c r="D84" s="22">
        <v>70</v>
      </c>
      <c r="E84" s="50">
        <v>9.2905965890238225</v>
      </c>
      <c r="F84" s="22">
        <f t="shared" si="2"/>
        <v>150.69</v>
      </c>
      <c r="G84" s="322">
        <v>20</v>
      </c>
    </row>
    <row r="85" spans="2:7">
      <c r="B85" s="23" t="s">
        <v>497</v>
      </c>
      <c r="C85" s="19">
        <v>0.75</v>
      </c>
      <c r="D85" s="20">
        <v>150</v>
      </c>
      <c r="E85" s="42">
        <v>19.908421262193908</v>
      </c>
      <c r="F85" s="22">
        <f t="shared" si="2"/>
        <v>226.03500000000003</v>
      </c>
      <c r="G85" s="317">
        <v>30</v>
      </c>
    </row>
    <row r="86" spans="2:7">
      <c r="B86" s="21" t="s">
        <v>498</v>
      </c>
      <c r="C86" s="13">
        <v>0.75</v>
      </c>
      <c r="D86" s="22">
        <v>150</v>
      </c>
      <c r="E86" s="42">
        <v>19.908421262193908</v>
      </c>
      <c r="F86" s="22">
        <f t="shared" si="2"/>
        <v>226.03500000000003</v>
      </c>
      <c r="G86" s="317">
        <v>30</v>
      </c>
    </row>
    <row r="87" spans="2:7">
      <c r="B87" s="23" t="s">
        <v>499</v>
      </c>
      <c r="C87" s="19">
        <v>0.75</v>
      </c>
      <c r="D87" s="20">
        <v>150</v>
      </c>
      <c r="E87" s="42">
        <v>19.908421262193908</v>
      </c>
      <c r="F87" s="22">
        <f t="shared" si="2"/>
        <v>226.03500000000003</v>
      </c>
      <c r="G87" s="317">
        <v>30</v>
      </c>
    </row>
    <row r="88" spans="2:7">
      <c r="B88" s="21" t="s">
        <v>500</v>
      </c>
      <c r="C88" s="13" t="s">
        <v>5</v>
      </c>
      <c r="D88" s="22" t="s">
        <v>5</v>
      </c>
      <c r="E88" s="50"/>
      <c r="F88" s="22">
        <f t="shared" si="2"/>
        <v>0</v>
      </c>
      <c r="G88" s="322"/>
    </row>
    <row r="89" spans="2:7">
      <c r="B89" s="23" t="s">
        <v>496</v>
      </c>
      <c r="C89" s="19">
        <v>1</v>
      </c>
      <c r="D89" s="20">
        <v>70</v>
      </c>
      <c r="E89" s="42">
        <v>9.2905965890238225</v>
      </c>
      <c r="F89" s="22">
        <f t="shared" si="2"/>
        <v>150.69</v>
      </c>
      <c r="G89" s="317">
        <v>20</v>
      </c>
    </row>
    <row r="90" spans="2:7">
      <c r="B90" s="21" t="s">
        <v>501</v>
      </c>
      <c r="C90" s="13">
        <v>0.75</v>
      </c>
      <c r="D90" s="22">
        <v>150</v>
      </c>
      <c r="E90" s="50">
        <v>19.908421262193908</v>
      </c>
      <c r="F90" s="22">
        <f t="shared" si="2"/>
        <v>226.03500000000003</v>
      </c>
      <c r="G90" s="322">
        <v>30</v>
      </c>
    </row>
    <row r="91" spans="2:7">
      <c r="B91" s="23" t="s">
        <v>502</v>
      </c>
      <c r="C91" s="19">
        <v>0.75</v>
      </c>
      <c r="D91" s="20">
        <v>150</v>
      </c>
      <c r="E91" s="42">
        <v>19.908421262193908</v>
      </c>
      <c r="F91" s="22">
        <f t="shared" si="2"/>
        <v>226.03500000000003</v>
      </c>
      <c r="G91" s="317">
        <v>30</v>
      </c>
    </row>
    <row r="92" spans="2:7">
      <c r="B92" s="21" t="s">
        <v>503</v>
      </c>
      <c r="C92" s="13">
        <v>0.75</v>
      </c>
      <c r="D92" s="22">
        <v>150</v>
      </c>
      <c r="E92" s="50">
        <v>19.908421262193908</v>
      </c>
      <c r="F92" s="22">
        <f t="shared" si="2"/>
        <v>226.03500000000003</v>
      </c>
      <c r="G92" s="322">
        <v>30</v>
      </c>
    </row>
    <row r="93" spans="2:7">
      <c r="B93" s="23" t="s">
        <v>504</v>
      </c>
      <c r="C93" s="19">
        <v>0.75</v>
      </c>
      <c r="D93" s="20">
        <v>250</v>
      </c>
      <c r="E93" s="42">
        <v>33.180702103656515</v>
      </c>
      <c r="F93" s="22">
        <f t="shared" si="2"/>
        <v>301.38</v>
      </c>
      <c r="G93" s="317">
        <v>40</v>
      </c>
    </row>
    <row r="94" spans="2:7">
      <c r="B94" s="21" t="s">
        <v>505</v>
      </c>
      <c r="C94" s="13">
        <v>0.1</v>
      </c>
      <c r="D94" s="22">
        <v>7</v>
      </c>
      <c r="E94" s="50">
        <v>0.92905965890238229</v>
      </c>
      <c r="F94" s="22">
        <f t="shared" si="2"/>
        <v>15.069000000000001</v>
      </c>
      <c r="G94" s="322">
        <v>2</v>
      </c>
    </row>
    <row r="95" spans="2:7">
      <c r="B95" s="23" t="s">
        <v>505</v>
      </c>
      <c r="C95" s="19">
        <v>0.2</v>
      </c>
      <c r="D95" s="20">
        <v>14</v>
      </c>
      <c r="E95" s="42">
        <v>1.8581193178047646</v>
      </c>
      <c r="F95" s="22">
        <f t="shared" si="2"/>
        <v>30.138000000000002</v>
      </c>
      <c r="G95" s="317">
        <v>4</v>
      </c>
    </row>
    <row r="96" spans="2:7">
      <c r="B96" s="21" t="s">
        <v>505</v>
      </c>
      <c r="C96" s="13">
        <v>0.3</v>
      </c>
      <c r="D96" s="22">
        <v>21</v>
      </c>
      <c r="E96" s="50">
        <v>2.7871789767071471</v>
      </c>
      <c r="F96" s="22">
        <f t="shared" si="2"/>
        <v>45.207000000000001</v>
      </c>
      <c r="G96" s="322">
        <v>6</v>
      </c>
    </row>
    <row r="97" spans="2:7">
      <c r="B97" s="23" t="s">
        <v>505</v>
      </c>
      <c r="C97" s="19">
        <v>0.5</v>
      </c>
      <c r="D97" s="20">
        <v>35</v>
      </c>
      <c r="E97" s="42">
        <v>4.6452982945119112</v>
      </c>
      <c r="F97" s="22">
        <f t="shared" si="2"/>
        <v>75.344999999999999</v>
      </c>
      <c r="G97" s="317">
        <v>10</v>
      </c>
    </row>
    <row r="98" spans="2:7">
      <c r="B98" s="21" t="s">
        <v>506</v>
      </c>
      <c r="C98" s="13" t="s">
        <v>5</v>
      </c>
      <c r="D98" s="22" t="s">
        <v>5</v>
      </c>
      <c r="E98" s="50"/>
      <c r="F98" s="22">
        <f t="shared" si="2"/>
        <v>0</v>
      </c>
      <c r="G98" s="322"/>
    </row>
    <row r="99" spans="2:7">
      <c r="B99" s="23" t="s">
        <v>507</v>
      </c>
      <c r="C99" s="19">
        <v>0.75</v>
      </c>
      <c r="D99" s="20">
        <v>120</v>
      </c>
      <c r="E99" s="42">
        <v>15.926737009755126</v>
      </c>
      <c r="F99" s="22">
        <f t="shared" si="2"/>
        <v>188.36250000000001</v>
      </c>
      <c r="G99" s="317">
        <v>25</v>
      </c>
    </row>
    <row r="100" spans="2:7">
      <c r="B100" s="11" t="s">
        <v>508</v>
      </c>
      <c r="C100" s="13" t="s">
        <v>509</v>
      </c>
      <c r="D100" s="22"/>
      <c r="E100" s="50"/>
      <c r="F100" s="22">
        <f t="shared" si="2"/>
        <v>0</v>
      </c>
      <c r="G100" s="322"/>
    </row>
    <row r="101" spans="2:7">
      <c r="B101" s="23" t="s">
        <v>510</v>
      </c>
      <c r="C101" s="19">
        <v>0.33</v>
      </c>
      <c r="D101" s="20">
        <v>14</v>
      </c>
      <c r="E101" s="42">
        <v>1.8581193178047646</v>
      </c>
      <c r="F101" s="22">
        <f t="shared" si="2"/>
        <v>21.096599999999999</v>
      </c>
      <c r="G101" s="317">
        <v>2.8</v>
      </c>
    </row>
    <row r="102" spans="2:7">
      <c r="B102" s="21" t="s">
        <v>511</v>
      </c>
      <c r="C102" s="13">
        <v>0.33</v>
      </c>
      <c r="D102" s="22">
        <v>14</v>
      </c>
      <c r="E102" s="50">
        <v>1.8581193178047646</v>
      </c>
      <c r="F102" s="22">
        <f t="shared" si="2"/>
        <v>21.096599999999999</v>
      </c>
      <c r="G102" s="322">
        <v>2.8</v>
      </c>
    </row>
    <row r="103" spans="2:7">
      <c r="B103" s="23" t="s">
        <v>512</v>
      </c>
      <c r="C103" s="19">
        <v>0.33</v>
      </c>
      <c r="D103" s="20">
        <v>17</v>
      </c>
      <c r="E103" s="42">
        <v>2.256287743048643</v>
      </c>
      <c r="F103" s="22">
        <f t="shared" si="2"/>
        <v>26.370750000000001</v>
      </c>
      <c r="G103" s="317">
        <v>3.5</v>
      </c>
    </row>
    <row r="104" spans="2:7">
      <c r="B104" s="21" t="s">
        <v>513</v>
      </c>
      <c r="C104" s="13">
        <v>0.33</v>
      </c>
      <c r="D104" s="22">
        <v>17</v>
      </c>
      <c r="E104" s="50">
        <v>2.256287743048643</v>
      </c>
      <c r="F104" s="22">
        <f t="shared" si="2"/>
        <v>26.370750000000001</v>
      </c>
      <c r="G104" s="322">
        <v>3.5</v>
      </c>
    </row>
    <row r="105" spans="2:7">
      <c r="B105" s="23" t="s">
        <v>514</v>
      </c>
      <c r="C105" s="19">
        <v>0.25</v>
      </c>
      <c r="D105" s="20">
        <v>12</v>
      </c>
      <c r="E105" s="42">
        <v>1.5926737009755125</v>
      </c>
      <c r="F105" s="22">
        <f t="shared" si="2"/>
        <v>21.096599999999999</v>
      </c>
      <c r="G105" s="317">
        <v>2.8</v>
      </c>
    </row>
    <row r="106" spans="2:7">
      <c r="B106" s="11" t="s">
        <v>515</v>
      </c>
      <c r="C106" s="13" t="s">
        <v>5</v>
      </c>
      <c r="D106" s="22" t="s">
        <v>5</v>
      </c>
      <c r="E106" s="50"/>
      <c r="F106" s="22">
        <f t="shared" si="2"/>
        <v>0</v>
      </c>
      <c r="G106" s="322"/>
    </row>
    <row r="107" spans="2:7">
      <c r="B107" s="23" t="s">
        <v>516</v>
      </c>
      <c r="C107" s="19">
        <v>0.2</v>
      </c>
      <c r="D107" s="20">
        <v>16</v>
      </c>
      <c r="E107" s="42">
        <v>2.1235649346340169</v>
      </c>
      <c r="F107" s="22">
        <f t="shared" si="2"/>
        <v>22.6035</v>
      </c>
      <c r="G107" s="317">
        <v>3</v>
      </c>
    </row>
    <row r="108" spans="2:7">
      <c r="B108" s="21" t="s">
        <v>517</v>
      </c>
      <c r="C108" s="13">
        <v>0.2</v>
      </c>
      <c r="D108" s="22">
        <v>18</v>
      </c>
      <c r="E108" s="50">
        <v>2.3890105514632687</v>
      </c>
      <c r="F108" s="22">
        <f t="shared" si="2"/>
        <v>24.110400000000002</v>
      </c>
      <c r="G108" s="322">
        <v>3.2</v>
      </c>
    </row>
    <row r="109" spans="2:7">
      <c r="B109" s="23" t="s">
        <v>407</v>
      </c>
      <c r="C109" s="19">
        <v>0.25</v>
      </c>
      <c r="D109" s="20">
        <v>15</v>
      </c>
      <c r="E109" s="42">
        <v>1.9908421262193907</v>
      </c>
      <c r="F109" s="22">
        <f t="shared" si="2"/>
        <v>21.096599999999999</v>
      </c>
      <c r="G109" s="317">
        <v>2.8</v>
      </c>
    </row>
    <row r="110" spans="2:7">
      <c r="B110" s="21" t="s">
        <v>518</v>
      </c>
      <c r="C110" s="13">
        <v>0.2</v>
      </c>
      <c r="D110" s="22">
        <v>20</v>
      </c>
      <c r="E110" s="50">
        <v>2.654456168292521</v>
      </c>
      <c r="F110" s="22">
        <f t="shared" si="2"/>
        <v>26.370750000000001</v>
      </c>
      <c r="G110" s="322">
        <v>3.5</v>
      </c>
    </row>
    <row r="111" spans="2:7">
      <c r="B111" s="23" t="s">
        <v>519</v>
      </c>
      <c r="C111" s="19">
        <v>0.25</v>
      </c>
      <c r="D111" s="20">
        <v>14</v>
      </c>
      <c r="E111" s="42">
        <v>1.8581193178047646</v>
      </c>
      <c r="F111" s="22">
        <f t="shared" si="2"/>
        <v>18.83625</v>
      </c>
      <c r="G111" s="317">
        <v>2.5</v>
      </c>
    </row>
    <row r="112" spans="2:7">
      <c r="B112" s="21" t="s">
        <v>520</v>
      </c>
      <c r="C112" s="13">
        <v>0.25</v>
      </c>
      <c r="D112" s="22">
        <v>14</v>
      </c>
      <c r="E112" s="50">
        <v>1.8581193178047646</v>
      </c>
      <c r="F112" s="22">
        <f t="shared" si="2"/>
        <v>18.83625</v>
      </c>
      <c r="G112" s="322">
        <v>2.5</v>
      </c>
    </row>
    <row r="113" spans="2:21">
      <c r="B113" s="23" t="s">
        <v>521</v>
      </c>
      <c r="C113" s="19">
        <v>0.25</v>
      </c>
      <c r="D113" s="20">
        <v>14</v>
      </c>
      <c r="E113" s="42">
        <v>1.8581193178047646</v>
      </c>
      <c r="F113" s="22">
        <f t="shared" si="2"/>
        <v>18.83625</v>
      </c>
      <c r="G113" s="317">
        <v>2.5</v>
      </c>
    </row>
    <row r="114" spans="2:21">
      <c r="B114" s="21" t="s">
        <v>522</v>
      </c>
      <c r="C114" s="13">
        <v>1</v>
      </c>
      <c r="D114" s="22">
        <v>20</v>
      </c>
      <c r="E114" s="50">
        <v>2.654456168292521</v>
      </c>
      <c r="F114" s="22">
        <f t="shared" si="2"/>
        <v>30.138000000000002</v>
      </c>
      <c r="G114" s="322">
        <v>4</v>
      </c>
    </row>
    <row r="115" spans="2:21">
      <c r="B115" s="23" t="s">
        <v>522</v>
      </c>
      <c r="C115" s="19">
        <v>0.5</v>
      </c>
      <c r="D115" s="20">
        <v>12</v>
      </c>
      <c r="E115" s="42">
        <v>1.5926737009755125</v>
      </c>
      <c r="F115" s="22">
        <f t="shared" si="2"/>
        <v>16.575900000000001</v>
      </c>
      <c r="G115" s="317">
        <v>2.2000000000000002</v>
      </c>
    </row>
    <row r="116" spans="2:21">
      <c r="B116" s="21" t="s">
        <v>523</v>
      </c>
      <c r="C116" s="13">
        <v>1.5</v>
      </c>
      <c r="D116" s="22">
        <v>20</v>
      </c>
      <c r="E116" s="50">
        <v>2.654456168292521</v>
      </c>
      <c r="F116" s="22">
        <f t="shared" ref="F116:F136" si="3">G116*7.5345</f>
        <v>30.138000000000002</v>
      </c>
      <c r="G116" s="322">
        <v>4</v>
      </c>
    </row>
    <row r="117" spans="2:21">
      <c r="B117" s="23" t="s">
        <v>523</v>
      </c>
      <c r="C117" s="19">
        <v>0.5</v>
      </c>
      <c r="D117" s="20">
        <v>12</v>
      </c>
      <c r="E117" s="42">
        <v>1.5926737009755125</v>
      </c>
      <c r="F117" s="22">
        <f t="shared" si="3"/>
        <v>16.575900000000001</v>
      </c>
      <c r="G117" s="317">
        <v>2.2000000000000002</v>
      </c>
    </row>
    <row r="118" spans="2:21">
      <c r="B118" s="21" t="s">
        <v>522</v>
      </c>
      <c r="C118" s="13">
        <v>0.25</v>
      </c>
      <c r="D118" s="22">
        <v>8</v>
      </c>
      <c r="E118" s="50">
        <v>1.0617824673170084</v>
      </c>
      <c r="F118" s="22">
        <f t="shared" si="3"/>
        <v>13.562100000000001</v>
      </c>
      <c r="G118" s="322">
        <v>1.8</v>
      </c>
    </row>
    <row r="119" spans="2:21">
      <c r="B119" s="23" t="s">
        <v>524</v>
      </c>
      <c r="C119" s="19">
        <v>0.2</v>
      </c>
      <c r="D119" s="20">
        <v>14</v>
      </c>
      <c r="E119" s="42">
        <v>1.8581193178047646</v>
      </c>
      <c r="F119" s="22">
        <f t="shared" si="3"/>
        <v>16.575900000000001</v>
      </c>
      <c r="G119" s="317">
        <v>2.2000000000000002</v>
      </c>
    </row>
    <row r="120" spans="2:21">
      <c r="B120" s="11" t="s">
        <v>409</v>
      </c>
      <c r="C120" s="13" t="s">
        <v>525</v>
      </c>
      <c r="D120" s="22" t="s">
        <v>5</v>
      </c>
      <c r="E120" s="50"/>
      <c r="F120" s="22">
        <f t="shared" si="3"/>
        <v>0</v>
      </c>
      <c r="G120" s="322"/>
    </row>
    <row r="121" spans="2:21" s="10" customFormat="1">
      <c r="B121" s="28" t="s">
        <v>526</v>
      </c>
      <c r="C121" s="29">
        <v>1</v>
      </c>
      <c r="D121" s="30">
        <v>13</v>
      </c>
      <c r="E121" s="51">
        <v>1.7253965093901387</v>
      </c>
      <c r="F121" s="22">
        <f t="shared" si="3"/>
        <v>14.31555</v>
      </c>
      <c r="G121" s="61">
        <v>1.9</v>
      </c>
    </row>
    <row r="122" spans="2:21" s="10" customFormat="1">
      <c r="B122" s="25" t="s">
        <v>527</v>
      </c>
      <c r="C122" s="26">
        <v>1</v>
      </c>
      <c r="D122" s="27">
        <v>14</v>
      </c>
      <c r="E122" s="52">
        <v>1.8581193178047646</v>
      </c>
      <c r="F122" s="22">
        <f t="shared" si="3"/>
        <v>15.069000000000001</v>
      </c>
      <c r="G122" s="62">
        <v>2</v>
      </c>
    </row>
    <row r="123" spans="2:21" s="10" customFormat="1">
      <c r="B123" s="28" t="s">
        <v>528</v>
      </c>
      <c r="C123" s="29">
        <v>1</v>
      </c>
      <c r="D123" s="30">
        <v>15</v>
      </c>
      <c r="E123" s="51">
        <v>1.9908421262193907</v>
      </c>
      <c r="F123" s="22">
        <f t="shared" si="3"/>
        <v>17.329349999999998</v>
      </c>
      <c r="G123" s="61">
        <v>2.2999999999999998</v>
      </c>
    </row>
    <row r="124" spans="2:21" s="10" customFormat="1">
      <c r="B124" s="28" t="s">
        <v>411</v>
      </c>
      <c r="C124" s="29">
        <v>1</v>
      </c>
      <c r="D124" s="30">
        <v>16</v>
      </c>
      <c r="E124" s="51">
        <v>2.1235649346340169</v>
      </c>
      <c r="F124" s="22">
        <f t="shared" si="3"/>
        <v>18.83625</v>
      </c>
      <c r="G124" s="61">
        <v>2.5</v>
      </c>
    </row>
    <row r="125" spans="2:21" s="10" customFormat="1">
      <c r="B125" s="144" t="s">
        <v>881</v>
      </c>
      <c r="C125" s="29"/>
      <c r="D125" s="30"/>
      <c r="E125" s="51"/>
      <c r="F125" s="22">
        <f t="shared" si="3"/>
        <v>0</v>
      </c>
      <c r="G125" s="61"/>
    </row>
    <row r="126" spans="2:21" s="10" customFormat="1">
      <c r="B126" s="25" t="s">
        <v>412</v>
      </c>
      <c r="C126" s="26">
        <v>1</v>
      </c>
      <c r="D126" s="27">
        <v>10</v>
      </c>
      <c r="E126" s="52">
        <v>1.3272280841462605</v>
      </c>
      <c r="F126" s="22">
        <f t="shared" si="3"/>
        <v>13.562100000000001</v>
      </c>
      <c r="G126" s="62">
        <v>1.8</v>
      </c>
    </row>
    <row r="127" spans="2:21" s="10" customFormat="1" ht="15">
      <c r="B127" s="28" t="s">
        <v>413</v>
      </c>
      <c r="C127" s="29">
        <v>1</v>
      </c>
      <c r="D127" s="30">
        <v>12</v>
      </c>
      <c r="E127" s="51">
        <v>1.5926737009755125</v>
      </c>
      <c r="F127" s="22">
        <f t="shared" si="3"/>
        <v>16.575900000000001</v>
      </c>
      <c r="G127" s="61">
        <v>2.2000000000000002</v>
      </c>
      <c r="K127" s="58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s="10" customFormat="1" ht="21" customHeight="1">
      <c r="B128" s="25" t="s">
        <v>529</v>
      </c>
      <c r="C128" s="26">
        <v>1</v>
      </c>
      <c r="D128" s="27">
        <v>10</v>
      </c>
      <c r="E128" s="52">
        <v>1.3272280841462605</v>
      </c>
      <c r="F128" s="22">
        <f t="shared" si="3"/>
        <v>20.343150000000001</v>
      </c>
      <c r="G128" s="62">
        <v>2.7</v>
      </c>
      <c r="K128" s="57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7">
      <c r="B129" s="21" t="s">
        <v>530</v>
      </c>
      <c r="C129" s="13">
        <v>1</v>
      </c>
      <c r="D129" s="22">
        <v>14</v>
      </c>
      <c r="E129" s="50">
        <v>1.8581193178047646</v>
      </c>
      <c r="F129" s="22">
        <f t="shared" si="3"/>
        <v>20.343150000000001</v>
      </c>
      <c r="G129" s="322">
        <v>2.7</v>
      </c>
    </row>
    <row r="130" spans="2:7">
      <c r="B130" s="12" t="s">
        <v>414</v>
      </c>
      <c r="C130" s="19" t="s">
        <v>5</v>
      </c>
      <c r="D130" s="20" t="s">
        <v>5</v>
      </c>
      <c r="E130" s="42"/>
      <c r="F130" s="22">
        <f t="shared" si="3"/>
        <v>0</v>
      </c>
      <c r="G130" s="317"/>
    </row>
    <row r="131" spans="2:7">
      <c r="B131" s="21" t="s">
        <v>531</v>
      </c>
      <c r="C131" s="13">
        <v>1</v>
      </c>
      <c r="D131" s="22">
        <v>45</v>
      </c>
      <c r="E131" s="50">
        <v>5.9725263786581717</v>
      </c>
      <c r="F131" s="22">
        <f t="shared" si="3"/>
        <v>60.276000000000003</v>
      </c>
      <c r="G131" s="322">
        <v>8</v>
      </c>
    </row>
    <row r="132" spans="2:7">
      <c r="B132" s="23" t="s">
        <v>532</v>
      </c>
      <c r="C132" s="19">
        <v>1</v>
      </c>
      <c r="D132" s="20">
        <v>80</v>
      </c>
      <c r="E132" s="42">
        <v>10.617824673170084</v>
      </c>
      <c r="F132" s="22">
        <f t="shared" si="3"/>
        <v>120.55200000000001</v>
      </c>
      <c r="G132" s="317">
        <v>16</v>
      </c>
    </row>
    <row r="133" spans="2:7">
      <c r="B133" s="21" t="s">
        <v>533</v>
      </c>
      <c r="C133" s="13">
        <v>1</v>
      </c>
      <c r="D133" s="22">
        <v>60</v>
      </c>
      <c r="E133" s="50">
        <v>7.9633685048775629</v>
      </c>
      <c r="F133" s="22">
        <f t="shared" si="3"/>
        <v>75.344999999999999</v>
      </c>
      <c r="G133" s="322">
        <v>10</v>
      </c>
    </row>
    <row r="134" spans="2:7">
      <c r="B134" s="23" t="s">
        <v>534</v>
      </c>
      <c r="C134" s="19">
        <v>1</v>
      </c>
      <c r="D134" s="24" t="s">
        <v>535</v>
      </c>
      <c r="E134" s="53" t="s">
        <v>535</v>
      </c>
      <c r="F134" s="22"/>
      <c r="G134" s="323" t="s">
        <v>535</v>
      </c>
    </row>
    <row r="135" spans="2:7">
      <c r="B135" s="23" t="s">
        <v>536</v>
      </c>
      <c r="C135" s="19">
        <v>1</v>
      </c>
      <c r="D135" s="20">
        <v>10</v>
      </c>
      <c r="E135" s="42">
        <v>1.3272280841462605</v>
      </c>
      <c r="F135" s="22">
        <f t="shared" si="3"/>
        <v>22.6035</v>
      </c>
      <c r="G135" s="317">
        <v>3</v>
      </c>
    </row>
    <row r="136" spans="2:7">
      <c r="B136" s="23" t="s">
        <v>537</v>
      </c>
      <c r="C136" s="19">
        <v>1</v>
      </c>
      <c r="D136" s="20">
        <v>15</v>
      </c>
      <c r="E136" s="42">
        <v>1.9908421262193907</v>
      </c>
      <c r="F136" s="22">
        <f t="shared" si="3"/>
        <v>22.6035</v>
      </c>
      <c r="G136" s="317">
        <v>3</v>
      </c>
    </row>
    <row r="137" spans="2:7">
      <c r="B137" s="2"/>
      <c r="C137" s="4"/>
      <c r="D137" s="3"/>
      <c r="E137" s="54"/>
      <c r="F137" s="3"/>
      <c r="G137" s="324"/>
    </row>
    <row r="138" spans="2:7" ht="15">
      <c r="B138" s="35" t="s">
        <v>959</v>
      </c>
      <c r="C138" s="33"/>
      <c r="D138" s="33"/>
      <c r="E138" s="55"/>
      <c r="F138" s="33"/>
      <c r="G138" s="55"/>
    </row>
    <row r="139" spans="2:7" ht="25.5">
      <c r="B139" s="309" t="s">
        <v>735</v>
      </c>
      <c r="C139" s="310" t="s">
        <v>786</v>
      </c>
      <c r="D139" s="310"/>
      <c r="E139" s="311"/>
      <c r="F139" s="34"/>
      <c r="G139" s="56" t="s">
        <v>787</v>
      </c>
    </row>
    <row r="140" spans="2:7">
      <c r="B140" s="151"/>
      <c r="C140" s="152"/>
      <c r="D140" s="152"/>
      <c r="E140" s="153"/>
      <c r="F140" s="157"/>
      <c r="G140" s="315"/>
    </row>
    <row r="141" spans="2:7">
      <c r="B141" s="312" t="s">
        <v>989</v>
      </c>
      <c r="C141" s="313"/>
      <c r="D141" s="313"/>
      <c r="E141" s="314"/>
      <c r="F141" s="157"/>
      <c r="G141" s="315">
        <v>1</v>
      </c>
    </row>
    <row r="142" spans="2:7">
      <c r="B142" s="312"/>
      <c r="C142" s="313"/>
      <c r="D142" s="313"/>
      <c r="E142" s="314"/>
      <c r="F142" s="157"/>
      <c r="G142" s="315"/>
    </row>
    <row r="143" spans="2:7">
      <c r="B143" s="312" t="s">
        <v>736</v>
      </c>
      <c r="C143" s="313"/>
      <c r="D143" s="313"/>
      <c r="E143" s="314"/>
      <c r="F143" s="157"/>
      <c r="G143" s="315">
        <v>2</v>
      </c>
    </row>
    <row r="144" spans="2:7">
      <c r="B144" s="312"/>
      <c r="C144" s="313"/>
      <c r="D144" s="313"/>
      <c r="E144" s="314"/>
      <c r="F144" s="157"/>
      <c r="G144" s="315"/>
    </row>
    <row r="145" spans="2:7">
      <c r="B145" s="312" t="s">
        <v>737</v>
      </c>
      <c r="C145" s="313"/>
      <c r="D145" s="313"/>
      <c r="E145" s="314"/>
      <c r="F145" s="157"/>
      <c r="G145" s="315">
        <v>3</v>
      </c>
    </row>
    <row r="146" spans="2:7">
      <c r="B146" s="312"/>
      <c r="C146" s="313"/>
      <c r="D146" s="313"/>
      <c r="E146" s="314"/>
      <c r="F146" s="157"/>
      <c r="G146" s="315"/>
    </row>
    <row r="147" spans="2:7">
      <c r="B147" s="312" t="s">
        <v>738</v>
      </c>
      <c r="C147" s="313"/>
      <c r="D147" s="313"/>
      <c r="E147" s="314"/>
      <c r="F147" s="157"/>
      <c r="G147" s="315">
        <v>5</v>
      </c>
    </row>
    <row r="148" spans="2:7">
      <c r="B148" s="154"/>
      <c r="C148" s="155"/>
      <c r="D148" s="155"/>
      <c r="E148" s="156"/>
      <c r="F148" s="158"/>
      <c r="G148" s="316"/>
    </row>
  </sheetData>
  <mergeCells count="2">
    <mergeCell ref="B32:F32"/>
    <mergeCell ref="B2:F2"/>
  </mergeCells>
  <printOptions horizontalCentered="1"/>
  <pageMargins left="0.51" right="0.51" top="1" bottom="1" header="0.5" footer="0.5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CE6EEBCA2A20434687F63529BC62C70C0400B49D3FDEBF6E5C4BBABD28DFF7A72F5A" ma:contentTypeVersion="54" ma:contentTypeDescription="Create a new document." ma:contentTypeScope="" ma:versionID="58ff7075f9734c70ab641fcf680773ae">
  <xsd:schema xmlns:xsd="http://www.w3.org/2001/XMLSchema" xmlns:xs="http://www.w3.org/2001/XMLSchema" xmlns:p="http://schemas.microsoft.com/office/2006/metadata/properties" xmlns:ns2="8badc642-15f9-493b-af2e-800910d66b6f" targetNamespace="http://schemas.microsoft.com/office/2006/metadata/properties" ma:root="true" ma:fieldsID="de94c5732a8b162287d2446f6e1438f1" ns2:_="">
    <xsd:import namespace="8badc642-15f9-493b-af2e-800910d66b6f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dc642-15f9-493b-af2e-800910d66b6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lockPublish" ma:index="12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3" nillable="true" ma:displayName="Bug Number" ma:default="" ma:internalName="BugNumber" ma:readOnly="false">
      <xsd:simpleType>
        <xsd:restriction base="dms:Text"/>
      </xsd:simpleType>
    </xsd:element>
    <xsd:element name="CampaignTagsTaxHTField0" ma:index="15" nillable="true" ma:taxonomy="true" ma:internalName="CampaignTagsTaxHTField0" ma:taxonomyFieldName="CampaignTags" ma:displayName="Campaigns" ma:readOnly="false" ma:default="" ma:fieldId="{069000a1-ebd1-4561-a409-e2a811eea2fe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6" nillable="true" ma:displayName="Client Viewer" ma:default="" ma:internalName="TPClientViewer">
      <xsd:simpleType>
        <xsd:restriction base="dms:Text"/>
      </xsd:simpleType>
    </xsd:element>
    <xsd:element name="ClipArtFilename" ma:index="17" nillable="true" ma:displayName="Clip Art Name" ma:default="" ma:internalName="ClipArtFilename" ma:readOnly="false">
      <xsd:simpleType>
        <xsd:restriction base="dms:Text"/>
      </xsd:simpleType>
    </xsd:element>
    <xsd:element name="TPCommandLine" ma:index="18" nillable="true" ma:displayName="Command Line" ma:default="" ma:internalName="TPCommandLine">
      <xsd:simpleType>
        <xsd:restriction base="dms:Text"/>
      </xsd:simpleType>
    </xsd:element>
    <xsd:element name="TPComponent" ma:index="19" nillable="true" ma:displayName="Component" ma:default="" ma:internalName="TPComponent">
      <xsd:simpleType>
        <xsd:restriction base="dms:Text"/>
      </xsd:simpleType>
    </xsd:element>
    <xsd:element name="ContentItem" ma:index="20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2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5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6" nillable="true" ma:displayName="CSX Submission Market" ma:default="" ma:list="{242CDFB2-E9AA-41D4-B020-0C08EC68947A}" ma:internalName="CSXSubmissionMarket" ma:readOnly="false" ma:showField="MarketName" ma:web="8badc642-15f9-493b-af2e-800910d66b6f">
      <xsd:simpleType>
        <xsd:restriction base="dms:Lookup"/>
      </xsd:simpleType>
    </xsd:element>
    <xsd:element name="CSXUpdate" ma:index="27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8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29" nillable="true" ma:displayName="Deleted?" ma:default="" ma:internalName="IsDeleted" ma:readOnly="false">
      <xsd:simpleType>
        <xsd:restriction base="dms:Boolean"/>
      </xsd:simpleType>
    </xsd:element>
    <xsd:element name="APDescription" ma:index="30" nillable="true" ma:displayName="Description" ma:default="" ma:internalName="APDescription" ma:readOnly="false">
      <xsd:simpleType>
        <xsd:restriction base="dms:Note"/>
      </xsd:simpleType>
    </xsd:element>
    <xsd:element name="DirectSourceMarket" ma:index="31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2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3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4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5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6" nillable="true" ma:displayName="Editorial Tags" ma:default="" ma:internalName="EditorialTags">
      <xsd:simpleType>
        <xsd:restriction base="dms:Unknown"/>
      </xsd:simpleType>
    </xsd:element>
    <xsd:element name="TPExecutable" ma:index="37" nillable="true" ma:displayName="Executable" ma:default="" ma:internalName="TPExecutable">
      <xsd:simpleType>
        <xsd:restriction base="dms:Text"/>
      </xsd:simpleType>
    </xsd:element>
    <xsd:element name="FeatureTagsTaxHTField0" ma:index="39" nillable="true" ma:taxonomy="true" ma:internalName="FeatureTagsTaxHTField0" ma:taxonomyFieldName="FeatureTags" ma:displayName="Features" ma:readOnly="false" ma:default="" ma:fieldId="{92edc058-e423-4792-9b61-e659cfc9195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0" nillable="true" ma:displayName="Friendly Name" ma:default="" ma:internalName="TPFriendlyName">
      <xsd:simpleType>
        <xsd:restriction base="dms:Text"/>
      </xsd:simpleType>
    </xsd:element>
    <xsd:element name="FriendlyTitle" ma:index="41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2" nillable="true" ma:displayName="Generate Images?" ma:default="true" ma:internalName="PrimaryImageGen">
      <xsd:simpleType>
        <xsd:restriction base="dms:Boolean"/>
      </xsd:simpleType>
    </xsd:element>
    <xsd:element name="HandoffToMSDN" ma:index="43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4" nillable="true" ma:displayName="InProjectListLookup" ma:list="{5CE75894-05D9-4C45-93AB-724995D6B13E}" ma:internalName="InProjectListLookup" ma:readOnly="true" ma:showField="InProjectLis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5" nillable="true" ma:displayName="Install Location" ma:default="" ma:internalName="TPInstallLocation">
      <xsd:simpleType>
        <xsd:restriction base="dms:Text"/>
      </xsd:simpleType>
    </xsd:element>
    <xsd:element name="InternalTagsTaxHTField0" ma:index="47" nillable="true" ma:taxonomy="true" ma:internalName="InternalTagsTaxHTField0" ma:taxonomyFieldName="InternalTags" ma:displayName="Internal Tags" ma:readOnly="false" ma:default="" ma:fieldId="{b682b718-e217-497b-9c91-6b2604332d21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8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49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0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1" nillable="true" ma:displayName="Last Complete Version Lookup" ma:default="" ma:list="{5CE75894-05D9-4C45-93AB-724995D6B13E}" ma:internalName="LastCompleteVersionLookup" ma:readOnly="true" ma:showField="LastComplete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2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3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4" nillable="true" ma:displayName="Last Preview Attempt Error" ma:default="" ma:list="{5CE75894-05D9-4C45-93AB-724995D6B13E}" ma:internalName="LastPreviewErrorLookup" ma:readOnly="true" ma:showField="LastPreviewError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5" nillable="true" ma:displayName="Last Preview Attempt Result" ma:default="" ma:list="{5CE75894-05D9-4C45-93AB-724995D6B13E}" ma:internalName="LastPreviewResultLookup" ma:readOnly="true" ma:showField="LastPreviewResul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6" nillable="true" ma:displayName="Last Preview Attempted On" ma:default="" ma:list="{5CE75894-05D9-4C45-93AB-724995D6B13E}" ma:internalName="LastPreviewAttemptDateLookup" ma:readOnly="true" ma:showField="LastPreviewAttemptDat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7" nillable="true" ma:displayName="Last Previewed By" ma:default="" ma:list="{5CE75894-05D9-4C45-93AB-724995D6B13E}" ma:internalName="LastPreviewedByLookup" ma:readOnly="true" ma:showField="LastPreviewedBy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8" nillable="true" ma:displayName="Last Previewed Date" ma:default="" ma:list="{5CE75894-05D9-4C45-93AB-724995D6B13E}" ma:internalName="LastPreviewTimeLookup" ma:readOnly="true" ma:showField="LastPreviewTi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59" nillable="true" ma:displayName="Last Previewed Version" ma:default="" ma:list="{5CE75894-05D9-4C45-93AB-724995D6B13E}" ma:internalName="LastPreviewVersionLookup" ma:readOnly="true" ma:showField="LastPreview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0" nillable="true" ma:displayName="Last Publish Attempt Error" ma:default="" ma:list="{5CE75894-05D9-4C45-93AB-724995D6B13E}" ma:internalName="LastPublishErrorLookup" ma:readOnly="true" ma:showField="LastPublishError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1" nillable="true" ma:displayName="Last Publish Attempt Result" ma:default="" ma:list="{5CE75894-05D9-4C45-93AB-724995D6B13E}" ma:internalName="LastPublishResultLookup" ma:readOnly="true" ma:showField="LastPublishResul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2" nillable="true" ma:displayName="Last Publish Attempted On" ma:default="" ma:list="{5CE75894-05D9-4C45-93AB-724995D6B13E}" ma:internalName="LastPublishAttemptDateLookup" ma:readOnly="true" ma:showField="LastPublishAttemptDat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3" nillable="true" ma:displayName="Last Published By" ma:default="" ma:list="{5CE75894-05D9-4C45-93AB-724995D6B13E}" ma:internalName="LastPublishedByLookup" ma:readOnly="true" ma:showField="LastPublishedBy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4" nillable="true" ma:displayName="Last Published Date" ma:default="" ma:list="{5CE75894-05D9-4C45-93AB-724995D6B13E}" ma:internalName="LastPublishTimeLookup" ma:readOnly="true" ma:showField="LastPublishTi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5" nillable="true" ma:displayName="Last Published Version" ma:default="" ma:list="{5CE75894-05D9-4C45-93AB-724995D6B13E}" ma:internalName="LastPublishVersionLookup" ma:readOnly="true" ma:showField="LastPublish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6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7" nillable="true" ma:displayName="Legacy Data" ma:default="" ma:internalName="LegacyData" ma:readOnly="false">
      <xsd:simpleType>
        <xsd:restriction base="dms:Note"/>
      </xsd:simpleType>
    </xsd:element>
    <xsd:element name="TPLaunchHelpLink" ma:index="68" nillable="true" ma:displayName="Link to Launch Help Topic" ma:default="" ma:internalName="TPLaunchHelpLink">
      <xsd:simpleType>
        <xsd:restriction base="dms:Text"/>
      </xsd:simpleType>
    </xsd:element>
    <xsd:element name="LocComments" ma:index="69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0" nillable="true" ma:displayName="Loc Last Loc Attempt Version" ma:default="" ma:list="{40AED7CC-D31B-4E42-956F-872B0282B0E2}" ma:internalName="LocLastLocAttemptVersionLookup" ma:readOnly="false" ma:showField="LastLocAttemptVersion" ma:web="8badc642-15f9-493b-af2e-800910d66b6f">
      <xsd:simpleType>
        <xsd:restriction base="dms:Lookup"/>
      </xsd:simpleType>
    </xsd:element>
    <xsd:element name="LocLastLocAttemptVersionTypeLookup" ma:index="71" nillable="true" ma:displayName="Loc Last Loc Attempt Version Type" ma:default="" ma:list="{40AED7CC-D31B-4E42-956F-872B0282B0E2}" ma:internalName="LocLastLocAttemptVersionTypeLookup" ma:readOnly="true" ma:showField="LastLocAttemptVersionType" ma:web="8badc642-15f9-493b-af2e-800910d66b6f">
      <xsd:simpleType>
        <xsd:restriction base="dms:Lookup"/>
      </xsd:simpleType>
    </xsd:element>
    <xsd:element name="LocManualTestRequired" ma:index="72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3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4" nillable="true" ma:displayName="Loc New Published Version Lookup" ma:default="" ma:list="{40AED7CC-D31B-4E42-956F-872B0282B0E2}" ma:internalName="LocNewPublishedVersionLookup" ma:readOnly="true" ma:showField="NewPublishedVersion" ma:web="8badc642-15f9-493b-af2e-800910d66b6f">
      <xsd:simpleType>
        <xsd:restriction base="dms:Lookup"/>
      </xsd:simpleType>
    </xsd:element>
    <xsd:element name="LocOverallHandbackStatusLookup" ma:index="75" nillable="true" ma:displayName="Loc Overall Handback Status" ma:default="" ma:list="{40AED7CC-D31B-4E42-956F-872B0282B0E2}" ma:internalName="LocOverallHandbackStatusLookup" ma:readOnly="true" ma:showField="OverallHandbackStatus" ma:web="8badc642-15f9-493b-af2e-800910d66b6f">
      <xsd:simpleType>
        <xsd:restriction base="dms:Lookup"/>
      </xsd:simpleType>
    </xsd:element>
    <xsd:element name="LocOverallLocStatusLookup" ma:index="76" nillable="true" ma:displayName="Loc Overall Localize Status" ma:default="" ma:list="{40AED7CC-D31B-4E42-956F-872B0282B0E2}" ma:internalName="LocOverallLocStatusLookup" ma:readOnly="true" ma:showField="OverallLocStatus" ma:web="8badc642-15f9-493b-af2e-800910d66b6f">
      <xsd:simpleType>
        <xsd:restriction base="dms:Lookup"/>
      </xsd:simpleType>
    </xsd:element>
    <xsd:element name="LocOverallPreviewStatusLookup" ma:index="77" nillable="true" ma:displayName="Loc Overall Preview Status" ma:default="" ma:list="{40AED7CC-D31B-4E42-956F-872B0282B0E2}" ma:internalName="LocOverallPreviewStatusLookup" ma:readOnly="true" ma:showField="OverallPreviewStatus" ma:web="8badc642-15f9-493b-af2e-800910d66b6f">
      <xsd:simpleType>
        <xsd:restriction base="dms:Lookup"/>
      </xsd:simpleType>
    </xsd:element>
    <xsd:element name="LocOverallPublishStatusLookup" ma:index="78" nillable="true" ma:displayName="Loc Overall Publish Status" ma:default="" ma:list="{40AED7CC-D31B-4E42-956F-872B0282B0E2}" ma:internalName="LocOverallPublishStatusLookup" ma:readOnly="true" ma:showField="OverallPublishStatus" ma:web="8badc642-15f9-493b-af2e-800910d66b6f">
      <xsd:simpleType>
        <xsd:restriction base="dms:Lookup"/>
      </xsd:simpleType>
    </xsd:element>
    <xsd:element name="IntlLocPriority" ma:index="79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0" nillable="true" ma:displayName="Loc Processed For Handoffs" ma:default="" ma:list="{40AED7CC-D31B-4E42-956F-872B0282B0E2}" ma:internalName="LocProcessedForHandoffsLookup" ma:readOnly="true" ma:showField="ProcessedForHandoffs" ma:web="8badc642-15f9-493b-af2e-800910d66b6f">
      <xsd:simpleType>
        <xsd:restriction base="dms:Lookup"/>
      </xsd:simpleType>
    </xsd:element>
    <xsd:element name="LocProcessedForMarketsLookup" ma:index="81" nillable="true" ma:displayName="Loc Processed For Markets" ma:default="" ma:list="{40AED7CC-D31B-4E42-956F-872B0282B0E2}" ma:internalName="LocProcessedForMarketsLookup" ma:readOnly="true" ma:showField="ProcessedForMarkets" ma:web="8badc642-15f9-493b-af2e-800910d66b6f">
      <xsd:simpleType>
        <xsd:restriction base="dms:Lookup"/>
      </xsd:simpleType>
    </xsd:element>
    <xsd:element name="LocPublishedDependentAssetsLookup" ma:index="82" nillable="true" ma:displayName="Loc Published Dependent Assets" ma:default="" ma:list="{40AED7CC-D31B-4E42-956F-872B0282B0E2}" ma:internalName="LocPublishedDependentAssetsLookup" ma:readOnly="true" ma:showField="PublishedDependentAssets" ma:web="8badc642-15f9-493b-af2e-800910d66b6f">
      <xsd:simpleType>
        <xsd:restriction base="dms:Lookup"/>
      </xsd:simpleType>
    </xsd:element>
    <xsd:element name="LocPublishedLinkedAssetsLookup" ma:index="83" nillable="true" ma:displayName="Loc Published Linked Assets" ma:default="" ma:list="{40AED7CC-D31B-4E42-956F-872B0282B0E2}" ma:internalName="LocPublishedLinkedAssetsLookup" ma:readOnly="true" ma:showField="PublishedLinkedAssets" ma:web="8badc642-15f9-493b-af2e-800910d66b6f">
      <xsd:simpleType>
        <xsd:restriction base="dms:Lookup"/>
      </xsd:simpleType>
    </xsd:element>
    <xsd:element name="LocRecommendedHandoff" ma:index="84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6" nillable="true" ma:taxonomy="true" ma:internalName="LocalizationTagsTaxHTField0" ma:taxonomyFieldName="LocalizationTags" ma:displayName="Localization Tags" ma:readOnly="false" ma:default="" ma:fieldId="{6961b3df-62bf-4d6c-9143-bdeee396cb75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7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8" nillable="true" ma:displayName="Manager" ma:hidden="true" ma:internalName="Manager" ma:readOnly="false">
      <xsd:simpleType>
        <xsd:restriction base="dms:Text"/>
      </xsd:simpleType>
    </xsd:element>
    <xsd:element name="Markets" ma:index="89" nillable="true" ma:displayName="Markets" ma:default="" ma:description="Leave blank to show in all markets" ma:list="{242CDFB2-E9AA-41D4-B020-0C08EC68947A}" ma:internalName="Markets" ma:readOnly="false" ma:showField="MarketNa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0" nillable="true" ma:displayName="Milestone" ma:default="" ma:internalName="Milestone" ma:readOnly="false">
      <xsd:simpleType>
        <xsd:restriction base="dms:Unknown"/>
      </xsd:simpleType>
    </xsd:element>
    <xsd:element name="TPNamespace" ma:index="93" nillable="true" ma:displayName="Namespace" ma:default="" ma:internalName="TPNamespace">
      <xsd:simpleType>
        <xsd:restriction base="dms:Text"/>
      </xsd:simpleType>
    </xsd:element>
    <xsd:element name="NumericId" ma:index="94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5" nillable="true" ma:displayName="NumOfRatings" ma:default="" ma:list="{5CE75894-05D9-4C45-93AB-724995D6B13E}" ma:internalName="NumOfRatingsLookup" ma:readOnly="true" ma:showField="NumOfRatings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6" nillable="true" ma:displayName="OOCacheId" ma:internalName="OOCacheId" ma:readOnly="false">
      <xsd:simpleType>
        <xsd:restriction base="dms:Text"/>
      </xsd:simpleType>
    </xsd:element>
    <xsd:element name="OpenTemplate" ma:index="97" nillable="true" ma:displayName="Open Template" ma:default="true" ma:internalName="OpenTemplate">
      <xsd:simpleType>
        <xsd:restriction base="dms:Boolean"/>
      </xsd:simpleType>
    </xsd:element>
    <xsd:element name="OriginAsset" ma:index="98" nillable="true" ma:displayName="Origin Asset" ma:default="" ma:internalName="OriginAsset" ma:readOnly="false">
      <xsd:simpleType>
        <xsd:restriction base="dms:Text"/>
      </xsd:simpleType>
    </xsd:element>
    <xsd:element name="OriginalRelease" ma:index="99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0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1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2" nillable="true" ma:displayName="Parent Asset Id" ma:default="" ma:internalName="ParentAssetId" ma:readOnly="false">
      <xsd:simpleType>
        <xsd:restriction base="dms:Text"/>
      </xsd:simpleType>
    </xsd:element>
    <xsd:element name="PlannedPubDate" ma:index="103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4" nillable="true" ma:displayName="Policheck Words" ma:default="" ma:internalName="PolicheckWords" ma:readOnly="false">
      <xsd:simpleType>
        <xsd:restriction base="dms:Text"/>
      </xsd:simpleType>
    </xsd:element>
    <xsd:element name="BusinessGroup" ma:index="105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6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7" nillable="true" ma:displayName="Provider" ma:default="" ma:internalName="Provider" ma:readOnly="false">
      <xsd:simpleType>
        <xsd:restriction base="dms:Unknown"/>
      </xsd:simpleType>
    </xsd:element>
    <xsd:element name="Providers" ma:index="108" nillable="true" ma:displayName="Providers" ma:default="" ma:internalName="Providers">
      <xsd:simpleType>
        <xsd:restriction base="dms:Unknown"/>
      </xsd:simpleType>
    </xsd:element>
    <xsd:element name="PublishStatusLookup" ma:index="109" nillable="true" ma:displayName="Publish Status" ma:default="" ma:list="{5CE75894-05D9-4C45-93AB-724995D6B13E}" ma:internalName="PublishStatusLookup" ma:readOnly="false" ma:showField="PublishStatus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0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1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2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4" nillable="true" ma:taxonomy="true" ma:internalName="ScenarioTagsTaxHTField0" ma:taxonomyFieldName="ScenarioTags" ma:displayName="Scenarios" ma:readOnly="false" ma:default="" ma:fieldId="{56b87052-c4fe-45e6-97bd-ce59e177822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6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7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8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19" nillable="true" ma:displayName="Submitter ID" ma:default="" ma:internalName="SubmitterId" ma:readOnly="false">
      <xsd:simpleType>
        <xsd:restriction base="dms:Text"/>
      </xsd:simpleType>
    </xsd:element>
    <xsd:element name="TaxCatchAll" ma:index="120" nillable="true" ma:displayName="Taxonomy Catch All Column" ma:hidden="true" ma:list="{63442d1a-70a6-4e69-9f2c-62ec59343502}" ma:internalName="TaxCatchAll" ma:showField="CatchAllData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1" nillable="true" ma:displayName="Taxonomy Catch All Column1" ma:hidden="true" ma:list="{63442d1a-70a6-4e69-9f2c-62ec59343502}" ma:internalName="TaxCatchAllLabel" ma:readOnly="true" ma:showField="CatchAllDataLabel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2" nillable="true" ma:displayName="Template Status" ma:default="" ma:internalName="TemplateStatus">
      <xsd:simpleType>
        <xsd:restriction base="dms:Unknown"/>
      </xsd:simpleType>
    </xsd:element>
    <xsd:element name="TemplateTemplateType" ma:index="123" nillable="true" ma:displayName="Template Type" ma:default="" ma:internalName="TemplateTemplateType">
      <xsd:simpleType>
        <xsd:restriction base="dms:Unknown"/>
      </xsd:simpleType>
    </xsd:element>
    <xsd:element name="ThumbnailAssetId" ma:index="124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5" nillable="true" ma:displayName="Times Cloned" ma:default="" ma:internalName="TimesCloned" ma:readOnly="false">
      <xsd:simpleType>
        <xsd:restriction base="dms:Number"/>
      </xsd:simpleType>
    </xsd:element>
    <xsd:element name="TrustLevel" ma:index="127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8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29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0" nillable="true" ma:displayName="UA Notes" ma:default="" ma:internalName="UANotes" ma:readOnly="false">
      <xsd:simpleType>
        <xsd:restriction base="dms:Note"/>
      </xsd:simpleType>
    </xsd:element>
    <xsd:element name="TPAppVersion" ma:index="131" nillable="true" ma:displayName="Version" ma:default="" ma:internalName="TPAppVersion">
      <xsd:simpleType>
        <xsd:restriction base="dms:Text"/>
      </xsd:simpleType>
    </xsd:element>
    <xsd:element name="VoteCount" ma:index="132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2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8badc642-15f9-493b-af2e-800910d66b6f">false</MarketSpecific>
    <ApprovalStatus xmlns="8badc642-15f9-493b-af2e-800910d66b6f">InProgress</ApprovalStatus>
    <LocComments xmlns="8badc642-15f9-493b-af2e-800910d66b6f" xsi:nil="true"/>
    <DirectSourceMarket xmlns="8badc642-15f9-493b-af2e-800910d66b6f">english</DirectSourceMarket>
    <ThumbnailAssetId xmlns="8badc642-15f9-493b-af2e-800910d66b6f" xsi:nil="true"/>
    <PrimaryImageGen xmlns="8badc642-15f9-493b-af2e-800910d66b6f">true</PrimaryImageGen>
    <LegacyData xmlns="8badc642-15f9-493b-af2e-800910d66b6f" xsi:nil="true"/>
    <TPFriendlyName xmlns="8badc642-15f9-493b-af2e-800910d66b6f" xsi:nil="true"/>
    <NumericId xmlns="8badc642-15f9-493b-af2e-800910d66b6f" xsi:nil="true"/>
    <LocRecommendedHandoff xmlns="8badc642-15f9-493b-af2e-800910d66b6f" xsi:nil="true"/>
    <BlockPublish xmlns="8badc642-15f9-493b-af2e-800910d66b6f">false</BlockPublish>
    <BusinessGroup xmlns="8badc642-15f9-493b-af2e-800910d66b6f" xsi:nil="true"/>
    <OpenTemplate xmlns="8badc642-15f9-493b-af2e-800910d66b6f">true</OpenTemplate>
    <SourceTitle xmlns="8badc642-15f9-493b-af2e-800910d66b6f" xsi:nil="true"/>
    <APEditor xmlns="8badc642-15f9-493b-af2e-800910d66b6f">
      <UserInfo>
        <DisplayName/>
        <AccountId xsi:nil="true"/>
        <AccountType/>
      </UserInfo>
    </APEditor>
    <UALocComments xmlns="8badc642-15f9-493b-af2e-800910d66b6f">2007 Template UpLeveling Do Not HandOff</UALocComments>
    <IntlLangReviewDate xmlns="8badc642-15f9-493b-af2e-800910d66b6f" xsi:nil="true"/>
    <PublishStatusLookup xmlns="8badc642-15f9-493b-af2e-800910d66b6f">
      <Value>237696</Value>
      <Value>237700</Value>
    </PublishStatusLookup>
    <ParentAssetId xmlns="8badc642-15f9-493b-af2e-800910d66b6f" xsi:nil="true"/>
    <FeatureTagsTaxHTField0 xmlns="8badc642-15f9-493b-af2e-800910d66b6f">
      <Terms xmlns="http://schemas.microsoft.com/office/infopath/2007/PartnerControls"/>
    </FeatureTagsTaxHTField0>
    <MachineTranslated xmlns="8badc642-15f9-493b-af2e-800910d66b6f">false</MachineTranslated>
    <Providers xmlns="8badc642-15f9-493b-af2e-800910d66b6f" xsi:nil="true"/>
    <OriginalSourceMarket xmlns="8badc642-15f9-493b-af2e-800910d66b6f">english</OriginalSourceMarket>
    <APDescription xmlns="8badc642-15f9-493b-af2e-800910d66b6f" xsi:nil="true"/>
    <ContentItem xmlns="8badc642-15f9-493b-af2e-800910d66b6f" xsi:nil="true"/>
    <ClipArtFilename xmlns="8badc642-15f9-493b-af2e-800910d66b6f" xsi:nil="true"/>
    <TPInstallLocation xmlns="8badc642-15f9-493b-af2e-800910d66b6f" xsi:nil="true"/>
    <TimesCloned xmlns="8badc642-15f9-493b-af2e-800910d66b6f" xsi:nil="true"/>
    <PublishTargets xmlns="8badc642-15f9-493b-af2e-800910d66b6f">OfficeOnlineVNext,OfficeOnline</PublishTargets>
    <AcquiredFrom xmlns="8badc642-15f9-493b-af2e-800910d66b6f">Internal MS</AcquiredFrom>
    <AssetStart xmlns="8badc642-15f9-493b-af2e-800910d66b6f">2012-01-27T01:25:00+00:00</AssetStart>
    <FriendlyTitle xmlns="8badc642-15f9-493b-af2e-800910d66b6f" xsi:nil="true"/>
    <Provider xmlns="8badc642-15f9-493b-af2e-800910d66b6f" xsi:nil="true"/>
    <LastHandOff xmlns="8badc642-15f9-493b-af2e-800910d66b6f" xsi:nil="true"/>
    <TPClientViewer xmlns="8badc642-15f9-493b-af2e-800910d66b6f" xsi:nil="true"/>
    <TemplateStatus xmlns="8badc642-15f9-493b-af2e-800910d66b6f" xsi:nil="true"/>
    <ShowIn xmlns="8badc642-15f9-493b-af2e-800910d66b6f">Show everywhere</ShowIn>
    <CSXHash xmlns="8badc642-15f9-493b-af2e-800910d66b6f" xsi:nil="true"/>
    <Downloads xmlns="8badc642-15f9-493b-af2e-800910d66b6f">0</Downloads>
    <VoteCount xmlns="8badc642-15f9-493b-af2e-800910d66b6f" xsi:nil="true"/>
    <OOCacheId xmlns="8badc642-15f9-493b-af2e-800910d66b6f" xsi:nil="true"/>
    <IsDeleted xmlns="8badc642-15f9-493b-af2e-800910d66b6f">false</IsDeleted>
    <InternalTagsTaxHTField0 xmlns="8badc642-15f9-493b-af2e-800910d66b6f">
      <Terms xmlns="http://schemas.microsoft.com/office/infopath/2007/PartnerControls"/>
    </InternalTagsTaxHTField0>
    <UANotes xmlns="8badc642-15f9-493b-af2e-800910d66b6f">2003 to 2007 conversion</UANotes>
    <AssetExpire xmlns="8badc642-15f9-493b-af2e-800910d66b6f">2035-01-01T08:00:00+00:00</AssetExpire>
    <CSXSubmissionMarket xmlns="8badc642-15f9-493b-af2e-800910d66b6f" xsi:nil="true"/>
    <DSATActionTaken xmlns="8badc642-15f9-493b-af2e-800910d66b6f" xsi:nil="true"/>
    <SubmitterId xmlns="8badc642-15f9-493b-af2e-800910d66b6f" xsi:nil="true"/>
    <EditorialTags xmlns="8badc642-15f9-493b-af2e-800910d66b6f" xsi:nil="true"/>
    <TPExecutable xmlns="8badc642-15f9-493b-af2e-800910d66b6f" xsi:nil="true"/>
    <CSXSubmissionDate xmlns="8badc642-15f9-493b-af2e-800910d66b6f" xsi:nil="true"/>
    <CSXUpdate xmlns="8badc642-15f9-493b-af2e-800910d66b6f">false</CSXUpdate>
    <AssetType xmlns="8badc642-15f9-493b-af2e-800910d66b6f">TP</AssetType>
    <ApprovalLog xmlns="8badc642-15f9-493b-af2e-800910d66b6f" xsi:nil="true"/>
    <BugNumber xmlns="8badc642-15f9-493b-af2e-800910d66b6f" xsi:nil="true"/>
    <OriginAsset xmlns="8badc642-15f9-493b-af2e-800910d66b6f" xsi:nil="true"/>
    <TPComponent xmlns="8badc642-15f9-493b-af2e-800910d66b6f" xsi:nil="true"/>
    <Milestone xmlns="8badc642-15f9-493b-af2e-800910d66b6f" xsi:nil="true"/>
    <RecommendationsModifier xmlns="8badc642-15f9-493b-af2e-800910d66b6f" xsi:nil="true"/>
    <AssetId xmlns="8badc642-15f9-493b-af2e-800910d66b6f">TP102820586</AssetId>
    <PolicheckWords xmlns="8badc642-15f9-493b-af2e-800910d66b6f" xsi:nil="true"/>
    <TPLaunchHelpLink xmlns="8badc642-15f9-493b-af2e-800910d66b6f" xsi:nil="true"/>
    <IntlLocPriority xmlns="8badc642-15f9-493b-af2e-800910d66b6f" xsi:nil="true"/>
    <TPApplication xmlns="8badc642-15f9-493b-af2e-800910d66b6f" xsi:nil="true"/>
    <IntlLangReviewer xmlns="8badc642-15f9-493b-af2e-800910d66b6f" xsi:nil="true"/>
    <HandoffToMSDN xmlns="8badc642-15f9-493b-af2e-800910d66b6f" xsi:nil="true"/>
    <PlannedPubDate xmlns="8badc642-15f9-493b-af2e-800910d66b6f" xsi:nil="true"/>
    <CrawlForDependencies xmlns="8badc642-15f9-493b-af2e-800910d66b6f">false</CrawlForDependencies>
    <LocLastLocAttemptVersionLookup xmlns="8badc642-15f9-493b-af2e-800910d66b6f">811073</LocLastLocAttemptVersionLookup>
    <TrustLevel xmlns="8badc642-15f9-493b-af2e-800910d66b6f">1 Microsoft Managed Content</TrustLevel>
    <CampaignTagsTaxHTField0 xmlns="8badc642-15f9-493b-af2e-800910d66b6f">
      <Terms xmlns="http://schemas.microsoft.com/office/infopath/2007/PartnerControls"/>
    </CampaignTagsTaxHTField0>
    <TPNamespace xmlns="8badc642-15f9-493b-af2e-800910d66b6f" xsi:nil="true"/>
    <TaxCatchAll xmlns="8badc642-15f9-493b-af2e-800910d66b6f"/>
    <IsSearchable xmlns="8badc642-15f9-493b-af2e-800910d66b6f">true</IsSearchable>
    <TemplateTemplateType xmlns="8badc642-15f9-493b-af2e-800910d66b6f">Excel 2007 Default</TemplateTemplateType>
    <Markets xmlns="8badc642-15f9-493b-af2e-800910d66b6f"/>
    <IntlLangReview xmlns="8badc642-15f9-493b-af2e-800910d66b6f">false</IntlLangReview>
    <UAProjectedTotalWords xmlns="8badc642-15f9-493b-af2e-800910d66b6f" xsi:nil="true"/>
    <OutputCachingOn xmlns="8badc642-15f9-493b-af2e-800910d66b6f">false</OutputCachingOn>
    <LocMarketGroupTiers2 xmlns="8badc642-15f9-493b-af2e-800910d66b6f" xsi:nil="true"/>
    <APAuthor xmlns="8badc642-15f9-493b-af2e-800910d66b6f">
      <UserInfo>
        <DisplayName/>
        <AccountId>2365</AccountId>
        <AccountType/>
      </UserInfo>
    </APAuthor>
    <TPCommandLine xmlns="8badc642-15f9-493b-af2e-800910d66b6f" xsi:nil="true"/>
    <LocManualTestRequired xmlns="8badc642-15f9-493b-af2e-800910d66b6f">false</LocManualTestRequired>
    <TPAppVersion xmlns="8badc642-15f9-493b-af2e-800910d66b6f" xsi:nil="true"/>
    <EditorialStatus xmlns="8badc642-15f9-493b-af2e-800910d66b6f" xsi:nil="true"/>
    <LastModifiedDateTime xmlns="8badc642-15f9-493b-af2e-800910d66b6f" xsi:nil="true"/>
    <TPLaunchHelpLinkType xmlns="8badc642-15f9-493b-af2e-800910d66b6f">Template</TPLaunchHelpLinkType>
    <OriginalRelease xmlns="8badc642-15f9-493b-af2e-800910d66b6f">14</OriginalRelease>
    <ScenarioTagsTaxHTField0 xmlns="8badc642-15f9-493b-af2e-800910d66b6f">
      <Terms xmlns="http://schemas.microsoft.com/office/infopath/2007/PartnerControls"/>
    </ScenarioTagsTaxHTField0>
    <LocalizationTagsTaxHTField0 xmlns="8badc642-15f9-493b-af2e-800910d66b6f">
      <Terms xmlns="http://schemas.microsoft.com/office/infopath/2007/PartnerControls"/>
    </LocalizationTagsTaxHTField0>
    <Manager xmlns="8badc642-15f9-493b-af2e-800910d66b6f" xsi:nil="true"/>
    <UALocRecommendation xmlns="8badc642-15f9-493b-af2e-800910d66b6f">Localize</UALocRecommendation>
    <ArtSampleDocs xmlns="8badc642-15f9-493b-af2e-800910d66b6f" xsi:nil="true"/>
    <UACurrentWords xmlns="8badc642-15f9-493b-af2e-800910d66b6f" xsi:nil="true"/>
  </documentManagement>
</p:properties>
</file>

<file path=customXml/itemProps1.xml><?xml version="1.0" encoding="utf-8"?>
<ds:datastoreItem xmlns:ds="http://schemas.openxmlformats.org/officeDocument/2006/customXml" ds:itemID="{872D2CE2-1E8E-49F2-8041-D1CB7010F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A695C-263F-434C-9B55-CCEF800A0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dc642-15f9-493b-af2e-800910d66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825377-82B9-495F-99E2-E719F87C8316}">
  <ds:schemaRefs>
    <ds:schemaRef ds:uri="http://schemas.microsoft.com/office/2006/metadata/properties"/>
    <ds:schemaRef ds:uri="http://schemas.microsoft.com/office/infopath/2007/PartnerControls"/>
    <ds:schemaRef ds:uri="8badc642-15f9-493b-af2e-800910d66b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naslovna</vt:lpstr>
      <vt:lpstr>programi</vt:lpstr>
      <vt:lpstr>Medicina bez PDV</vt:lpstr>
      <vt:lpstr>PDV Medicina i wellness </vt:lpstr>
      <vt:lpstr>Laboratorij 2023</vt:lpstr>
      <vt:lpstr>smještaj</vt:lpstr>
      <vt:lpstr>hrana i pice i veseraj</vt:lpstr>
      <vt:lpstr>smještaj!_Toc62033099</vt:lpstr>
      <vt:lpstr>programi!Podrucje_ispisa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2023-02-20T06:33:27Z</cp:lastPrinted>
  <dcterms:created xsi:type="dcterms:W3CDTF">2002-04-04T00:24:44Z</dcterms:created>
  <dcterms:modified xsi:type="dcterms:W3CDTF">2023-02-20T14:00:40Z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TC010219731050</vt:lpwstr>
  </property>
  <property fmtid="{D5CDD505-2E9C-101B-9397-08002B2CF9AE}" pid="3" name="Order">
    <vt:r8>7266100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ContentTypeId">
    <vt:lpwstr>0x010100CE6EEBCA2A20434687F63529BC62C70C0400B49D3FDEBF6E5C4BBABD28DFF7A72F5A</vt:lpwstr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Applications">
    <vt:lpwstr/>
  </property>
  <property fmtid="{D5CDD505-2E9C-101B-9397-08002B2CF9AE}" pid="12" name="CampaignTags">
    <vt:lpwstr/>
  </property>
  <property fmtid="{D5CDD505-2E9C-101B-9397-08002B2CF9AE}" pid="13" name="ScenarioTags">
    <vt:lpwstr/>
  </property>
</Properties>
</file>